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hthhuk.sharepoint.com/sites/PRJDataStrategyImplementation-HospiceActivitySurveyReturns/Shared Documents/Hospice Survey Returns/Activity Other Documents/"/>
    </mc:Choice>
  </mc:AlternateContent>
  <xr:revisionPtr revIDLastSave="5" documentId="8_{05255643-F9A9-4CDA-8D8C-AA8C1ACBC9CB}" xr6:coauthVersionLast="47" xr6:coauthVersionMax="47" xr10:uidLastSave="{ED32E8CE-6425-46F6-97D6-C78BD313688E}"/>
  <workbookProtection workbookAlgorithmName="SHA-512" workbookHashValue="LjLIgUNTtz2GEwcyGsOa6afCtyBwmw6g60Wo+YOqZoSzQyZ3fKurhVEwkMAQOs46v0Yg/R/6Yw48bVEsVHFdPw==" workbookSaltValue="M+8bslDgFA/gLzusuWHxGw==" workbookSpinCount="100000" lockStructure="1"/>
  <bookViews>
    <workbookView xWindow="37320" yWindow="2910" windowWidth="29040" windowHeight="15720" firstSheet="2" activeTab="2" xr2:uid="{D29E3CE2-EBCD-4AD4-B0FE-F149D5096466}"/>
  </bookViews>
  <sheets>
    <sheet name="Introduction" sheetId="14" r:id="rId1"/>
    <sheet name="How we use this data" sheetId="15" r:id="rId2"/>
    <sheet name="Activity" sheetId="8" r:id="rId3"/>
    <sheet name="Carers&amp;Loved Ones" sheetId="18" r:id="rId4"/>
    <sheet name="Demographics" sheetId="11" r:id="rId5"/>
    <sheet name="Other Information" sheetId="7" r:id="rId6"/>
    <sheet name="ICD-10 Code Reference" sheetId="13" r:id="rId7"/>
    <sheet name="Drop Down &amp; Info Tables" sheetId="3" state="hidden" r:id="rId8"/>
    <sheet name="Activity Survey Hospice LIst" sheetId="17" state="hidden"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1" i="11" l="1"/>
  <c r="E111" i="11"/>
  <c r="C75" i="11"/>
  <c r="C82" i="11"/>
  <c r="C74" i="11"/>
  <c r="C68" i="11"/>
  <c r="E8" i="11"/>
  <c r="F8" i="11"/>
  <c r="G8" i="11"/>
  <c r="H8" i="11"/>
  <c r="I8" i="11"/>
  <c r="J8" i="11"/>
  <c r="D8" i="11"/>
  <c r="J7" i="18"/>
  <c r="I7" i="18"/>
  <c r="H7" i="18"/>
  <c r="G7" i="18"/>
  <c r="F7" i="18"/>
  <c r="E7" i="18"/>
  <c r="D7" i="18"/>
  <c r="J6" i="18"/>
  <c r="I6" i="18"/>
  <c r="H6" i="18"/>
  <c r="G6" i="18"/>
  <c r="F6" i="18"/>
  <c r="E6" i="18"/>
  <c r="D6" i="18"/>
  <c r="J10" i="8"/>
  <c r="J9" i="8" s="1"/>
  <c r="J9" i="18" s="1"/>
  <c r="I10" i="8"/>
  <c r="I9" i="8" s="1"/>
  <c r="I9" i="18" s="1"/>
  <c r="H10" i="8"/>
  <c r="H9" i="8" s="1"/>
  <c r="H9" i="18" s="1"/>
  <c r="G10" i="8"/>
  <c r="G9" i="8" s="1"/>
  <c r="G9" i="18" s="1"/>
  <c r="F10" i="8"/>
  <c r="F9" i="8" s="1"/>
  <c r="F9" i="18" s="1"/>
  <c r="D10" i="8"/>
  <c r="D8" i="8" s="1"/>
  <c r="E10" i="8"/>
  <c r="E8" i="18" s="1"/>
  <c r="D7" i="11"/>
  <c r="E7" i="11"/>
  <c r="J118" i="11"/>
  <c r="I118" i="11"/>
  <c r="H118" i="11"/>
  <c r="G118" i="11"/>
  <c r="F118" i="11"/>
  <c r="E118" i="11"/>
  <c r="J111" i="11"/>
  <c r="I111" i="11"/>
  <c r="H111" i="11"/>
  <c r="G111" i="11"/>
  <c r="F111" i="11"/>
  <c r="D125" i="11"/>
  <c r="D118" i="11"/>
  <c r="J10" i="18" l="1"/>
  <c r="G10" i="18"/>
  <c r="F10" i="18"/>
  <c r="H10" i="18"/>
  <c r="E10" i="18"/>
  <c r="I10" i="18"/>
  <c r="D10" i="18"/>
  <c r="E8" i="8"/>
  <c r="E9" i="8"/>
  <c r="D9" i="8"/>
  <c r="D9" i="18" s="1"/>
  <c r="G8" i="8"/>
  <c r="H8" i="8"/>
  <c r="I8" i="8"/>
  <c r="J8" i="8"/>
  <c r="F8" i="8"/>
  <c r="C125" i="11"/>
  <c r="J125" i="11"/>
  <c r="I125" i="11"/>
  <c r="H125" i="11"/>
  <c r="G125" i="11"/>
  <c r="F125" i="11"/>
  <c r="E125" i="11"/>
  <c r="J4" i="8"/>
  <c r="I4" i="8"/>
  <c r="H4" i="8"/>
  <c r="G4" i="8"/>
  <c r="F4" i="8"/>
  <c r="E4" i="8"/>
  <c r="D4" i="8"/>
  <c r="B93" i="11"/>
  <c r="B76" i="11"/>
  <c r="E39" i="11"/>
  <c r="D39" i="11"/>
  <c r="F39" i="11"/>
  <c r="G39" i="11"/>
  <c r="H39" i="11"/>
  <c r="I39" i="11"/>
  <c r="J39" i="11"/>
  <c r="J7" i="11"/>
  <c r="I7" i="11"/>
  <c r="H7" i="11"/>
  <c r="G7" i="11"/>
  <c r="F7" i="11"/>
  <c r="J99" i="11"/>
  <c r="I99" i="11"/>
  <c r="H99" i="11"/>
  <c r="G99" i="11"/>
  <c r="F99" i="11"/>
  <c r="E99" i="11"/>
  <c r="J93" i="11"/>
  <c r="I93" i="11"/>
  <c r="H93" i="11"/>
  <c r="G93" i="11"/>
  <c r="F93" i="11"/>
  <c r="E93" i="11"/>
  <c r="J87" i="11"/>
  <c r="I87" i="11"/>
  <c r="H87" i="11"/>
  <c r="G87" i="11"/>
  <c r="F87" i="11"/>
  <c r="E87" i="11"/>
  <c r="J80" i="11"/>
  <c r="I80" i="11"/>
  <c r="H80" i="11"/>
  <c r="G80" i="11"/>
  <c r="F80" i="11"/>
  <c r="E80" i="11"/>
  <c r="J61" i="11"/>
  <c r="I61" i="11"/>
  <c r="H61" i="11"/>
  <c r="G61" i="11"/>
  <c r="F61" i="11"/>
  <c r="E61" i="11"/>
  <c r="J52" i="11"/>
  <c r="I52" i="11"/>
  <c r="H52" i="11"/>
  <c r="G52" i="11"/>
  <c r="F52" i="11"/>
  <c r="E52" i="11"/>
  <c r="C87" i="11"/>
  <c r="B118" i="11"/>
  <c r="B111" i="11"/>
  <c r="C118" i="11"/>
  <c r="C111" i="11"/>
  <c r="C93" i="11"/>
  <c r="C99" i="11"/>
  <c r="C29" i="11"/>
  <c r="C39" i="11"/>
  <c r="C52" i="11"/>
  <c r="C61" i="11"/>
  <c r="C80" i="11"/>
  <c r="J29" i="11"/>
  <c r="I29" i="11"/>
  <c r="H29" i="11"/>
  <c r="G29" i="11"/>
  <c r="F29" i="11"/>
  <c r="E29" i="11"/>
  <c r="D29" i="11"/>
  <c r="D99" i="11"/>
  <c r="D93" i="11"/>
  <c r="D87" i="11"/>
  <c r="D80" i="11"/>
  <c r="D61" i="11"/>
  <c r="D52" i="11"/>
  <c r="J24" i="8"/>
  <c r="I24" i="8"/>
  <c r="H24" i="8"/>
  <c r="G24" i="8"/>
  <c r="F24" i="8"/>
  <c r="E24" i="8"/>
  <c r="D24" i="8"/>
  <c r="J6" i="11" l="1"/>
  <c r="J5" i="18"/>
  <c r="E6" i="11"/>
  <c r="E5" i="18"/>
  <c r="F6" i="11"/>
  <c r="F5" i="18"/>
  <c r="G6" i="11"/>
  <c r="G5" i="18"/>
  <c r="G9" i="11"/>
  <c r="G8" i="18"/>
  <c r="H9" i="11"/>
  <c r="H8" i="18"/>
  <c r="D6" i="11"/>
  <c r="D5" i="18"/>
  <c r="J9" i="11"/>
  <c r="J8" i="18"/>
  <c r="H6" i="11"/>
  <c r="H5" i="18"/>
  <c r="I6" i="11"/>
  <c r="I5" i="18"/>
  <c r="F9" i="11"/>
  <c r="F8" i="18"/>
  <c r="E10" i="11"/>
  <c r="E9" i="18"/>
  <c r="I9" i="11"/>
  <c r="I8" i="18"/>
  <c r="D9" i="11"/>
  <c r="D8" i="18"/>
  <c r="E11" i="11"/>
  <c r="F11" i="11"/>
  <c r="G11" i="11"/>
  <c r="H11" i="11"/>
  <c r="J11" i="11"/>
  <c r="I11" i="11"/>
  <c r="D11" i="11"/>
  <c r="D10" i="11"/>
  <c r="E9" i="11"/>
  <c r="F10" i="11"/>
  <c r="G10" i="11"/>
  <c r="H10" i="11"/>
  <c r="I10" i="11"/>
  <c r="J10" i="11"/>
</calcChain>
</file>

<file path=xl/sharedStrings.xml><?xml version="1.0" encoding="utf-8"?>
<sst xmlns="http://schemas.openxmlformats.org/spreadsheetml/2006/main" count="2250" uniqueCount="1487">
  <si>
    <r>
      <rPr>
        <b/>
        <sz val="12"/>
        <color rgb="FF000000"/>
        <rFont val="Avenir Next LT Pro"/>
        <family val="2"/>
      </rPr>
      <t xml:space="preserve">Welcome to Hospice UK’s: Hospice Activity and Demographics data collation for the year 2024-25
</t>
    </r>
    <r>
      <rPr>
        <sz val="12"/>
        <color rgb="FF000000"/>
        <rFont val="Avenir Next LT Pro"/>
        <family val="2"/>
      </rPr>
      <t xml:space="preserve">
This is the annual collation of hospice service data. This data collation and analysis builds on last year’s </t>
    </r>
    <r>
      <rPr>
        <sz val="12"/>
        <color rgb="FFFF0000"/>
        <rFont val="Avenir Next LT Pro"/>
        <family val="2"/>
      </rPr>
      <t>https://www.hospiceuk.org/about-us/key-facts-about-hospice-care</t>
    </r>
    <r>
      <rPr>
        <sz val="12"/>
        <color rgb="FF000000"/>
        <rFont val="Avenir Next LT Pro"/>
        <family val="2"/>
      </rPr>
      <t xml:space="preserve">. 
Your participation is essential for us all to have the meaningful and robust data we need to evidence and promote the work of our sector.  Hospice UK uses it nationally to advocate on your behalf.
This year, we are collating data in an Excel spreadsheet format for the following four sections </t>
    </r>
    <r>
      <rPr>
        <sz val="12"/>
        <color rgb="FFF16D09"/>
        <rFont val="Avenir Next LT Pro"/>
        <family val="2"/>
      </rPr>
      <t>(the tabs highlighted in orange)</t>
    </r>
    <r>
      <rPr>
        <sz val="12"/>
        <color rgb="FF000000"/>
        <rFont val="Avenir Next LT Pro"/>
        <family val="2"/>
      </rPr>
      <t xml:space="preserve">:
   -  Service activity
   -  Carers and loved ones activity
   -  Patient demographics
   -  Other information (Patient Centred Outcome Measures (OACC) and contact details)
</t>
    </r>
    <r>
      <rPr>
        <u/>
        <sz val="12"/>
        <color rgb="FF000000"/>
        <rFont val="Avenir Next LT Pro"/>
        <family val="2"/>
      </rPr>
      <t xml:space="preserve">Please complete all four sections in the tabs of this spreadsheet and send your submission by email to </t>
    </r>
    <r>
      <rPr>
        <u/>
        <sz val="12"/>
        <color rgb="FFFF0000"/>
        <rFont val="Avenir Next LT Pro"/>
        <family val="2"/>
      </rPr>
      <t xml:space="preserve">clinical@hospiceuk.org </t>
    </r>
    <r>
      <rPr>
        <u/>
        <sz val="12"/>
        <color rgb="FF000000"/>
        <rFont val="Avenir Next LT Pro"/>
        <family val="2"/>
      </rPr>
      <t xml:space="preserve">by </t>
    </r>
    <r>
      <rPr>
        <b/>
        <u/>
        <sz val="12"/>
        <color rgb="FF000000"/>
        <rFont val="Avenir Next LT Pro"/>
        <family val="2"/>
      </rPr>
      <t>30 June 2025</t>
    </r>
    <r>
      <rPr>
        <u/>
        <sz val="12"/>
        <color rgb="FF000000"/>
        <rFont val="Avenir Next LT Pro"/>
        <family val="2"/>
      </rPr>
      <t xml:space="preserve"> at the latest.
</t>
    </r>
    <r>
      <rPr>
        <sz val="12"/>
        <color rgb="FF000000"/>
        <rFont val="Avenir Next LT Pro"/>
        <family val="2"/>
      </rPr>
      <t xml:space="preserve">
For the Activity tab, please choose your hospice type: adults or children, and select your hospice name from the dropdown list. If you provide both </t>
    </r>
    <r>
      <rPr>
        <b/>
        <sz val="12"/>
        <color rgb="FF000000"/>
        <rFont val="Avenir Next LT Pro"/>
        <family val="2"/>
      </rPr>
      <t>adults and children services, please complete a separate column for each</t>
    </r>
    <r>
      <rPr>
        <sz val="12"/>
        <color rgb="FF000000"/>
        <rFont val="Avenir Next LT Pro"/>
        <family val="2"/>
      </rPr>
      <t xml:space="preserve">. If you provide services in </t>
    </r>
    <r>
      <rPr>
        <b/>
        <sz val="12"/>
        <color rgb="FF000000"/>
        <rFont val="Avenir Next LT Pro"/>
        <family val="2"/>
      </rPr>
      <t>more than one hospice and / or across more than one UK country, please also complete separate columns for each</t>
    </r>
    <r>
      <rPr>
        <sz val="12"/>
        <color rgb="FF000000"/>
        <rFont val="Avenir Next LT Pro"/>
        <family val="2"/>
      </rPr>
      <t xml:space="preserve"> of these. For Marie Curie, please divide your community nursing services into countries and English NHS regions only.
The other tabs will pull your hospice name and type from the Activity tab. Again, please complete separate columns for each type, country, hospice.
Any questions or queries, please contact</t>
    </r>
    <r>
      <rPr>
        <sz val="12"/>
        <color rgb="FFFF0000"/>
        <rFont val="Avenir Next LT Pro"/>
        <family val="2"/>
      </rPr>
      <t xml:space="preserve"> a.alcock@hospiceuk.org
</t>
    </r>
    <r>
      <rPr>
        <sz val="12"/>
        <color rgb="FF000000"/>
        <rFont val="Avenir Next LT Pro"/>
        <family val="2"/>
      </rPr>
      <t xml:space="preserve">Thank you in advance for your participation.
Annette Alcock
Director of Programmes
Hospice UK
</t>
    </r>
  </si>
  <si>
    <r>
      <rPr>
        <b/>
        <sz val="12"/>
        <color rgb="FF000000"/>
        <rFont val="Avenir Next LT Pro"/>
        <family val="2"/>
      </rPr>
      <t>Data usage and disclosure statement:</t>
    </r>
    <r>
      <rPr>
        <sz val="12"/>
        <color rgb="FF000000"/>
        <rFont val="Avenir Next LT Pro"/>
        <family val="2"/>
      </rPr>
      <t xml:space="preserve">
The data you enter should be for your hospice and at total service level only. You should not enter any personal or identifiable staff information. 
The submissions will be brought together and held securely and confidentially within Hospice UK’s system. Analysis will be by a small Hospice UK team who will aggregate and report at UK and country level only. If the number of submissions is complete (or at least sufficient), we will also use it at English NHS region level. Children's aggregated data will be shared with Together for Short Lives as previously. Hospice groups can request an identifiable report for their nation, English NHS region or their Hospice Collaboration. Otherwise, no individual hospice data will be reported or publicly identified. 
Your participation is essential for us all to have the meaningful and robust data to evidence and advocate for the work of our hospice sector. 
</t>
    </r>
  </si>
  <si>
    <t>Hospice Service Activity 2024-25 - Patient Contacts</t>
  </si>
  <si>
    <t>Fields highlighted in yellow are calculated automatically and do not need completion.</t>
  </si>
  <si>
    <t>If your hospice provides both adult and children's services, or services across countries, 
please complete separate columns for each.</t>
  </si>
  <si>
    <t>Qid</t>
  </si>
  <si>
    <t>Question</t>
  </si>
  <si>
    <t>Definition / additional information</t>
  </si>
  <si>
    <t>Hospice Name</t>
  </si>
  <si>
    <t>Select your Hospice from the dropdown list</t>
  </si>
  <si>
    <t>Hospice Type</t>
  </si>
  <si>
    <r>
      <t xml:space="preserve">Select hospice type (adults or children)
If you provide both, please submit the data in two separate columns.  
</t>
    </r>
    <r>
      <rPr>
        <b/>
        <sz val="12"/>
        <color theme="1"/>
        <rFont val="Avenir Next LT Pro"/>
        <family val="2"/>
      </rPr>
      <t>Only select 'both' if you are unable to separate the data.</t>
    </r>
  </si>
  <si>
    <t>Country</t>
  </si>
  <si>
    <t>Please select the country where you operate. 
If you operate across national boundaries, please complete two separate columns and split your data accordingly.</t>
  </si>
  <si>
    <t>Hospice Main Address</t>
  </si>
  <si>
    <t>Please check this is correct, especially where another hospice has a similar name.</t>
  </si>
  <si>
    <t>NHS Region (England only)</t>
  </si>
  <si>
    <t>If this is incorrect please contact us</t>
  </si>
  <si>
    <t>Hospice Code</t>
  </si>
  <si>
    <t>This is an internal Hospice UK lookup field</t>
  </si>
  <si>
    <r>
      <t xml:space="preserve">For any data category that you </t>
    </r>
    <r>
      <rPr>
        <b/>
        <sz val="12"/>
        <color rgb="FFFF0000"/>
        <rFont val="Avenir Next LT Pro Demi"/>
        <family val="2"/>
      </rPr>
      <t xml:space="preserve">can't or don't collect or record, please leave the column </t>
    </r>
    <r>
      <rPr>
        <b/>
        <u/>
        <sz val="12"/>
        <color rgb="FFFF0000"/>
        <rFont val="Avenir Next LT Pro Demi"/>
        <family val="2"/>
      </rPr>
      <t>blank</t>
    </r>
    <r>
      <rPr>
        <sz val="12"/>
        <color rgb="FFFF0000"/>
        <rFont val="Avenir Next LT Pro Demi"/>
        <family val="2"/>
      </rPr>
      <t xml:space="preserve">.  
Please only enter '0' when you </t>
    </r>
    <r>
      <rPr>
        <u/>
        <sz val="12"/>
        <color rgb="FFFF0000"/>
        <rFont val="Avenir Next LT Pro Demi"/>
        <family val="2"/>
      </rPr>
      <t xml:space="preserve">do collect </t>
    </r>
    <r>
      <rPr>
        <sz val="12"/>
        <color rgb="FFFF0000"/>
        <rFont val="Avenir Next LT Pro Demi"/>
        <family val="2"/>
      </rPr>
      <t xml:space="preserve">and record that data category, but the number is actually zero.  </t>
    </r>
  </si>
  <si>
    <t>Which services do you provide?</t>
  </si>
  <si>
    <t>Please tell us which broad services you provide (yes/no)</t>
  </si>
  <si>
    <t>Inpatient beds</t>
  </si>
  <si>
    <t>Outpatient / day care services (of any variety)</t>
  </si>
  <si>
    <t>Specialist community visits (overseen by consultant, CNS, ACP)</t>
  </si>
  <si>
    <t>Non-specialist community visits (nurse, AHP, HCA, carer, volunteer)</t>
  </si>
  <si>
    <t>Domiciliary or, in Scotland, Home Care services (specifically commissioned as such)</t>
  </si>
  <si>
    <t>Nursing / Care Home visiting by specialist team</t>
  </si>
  <si>
    <t>Hospital in-reach, ward rounds, visiting by specialist team</t>
  </si>
  <si>
    <t>Inpatients</t>
  </si>
  <si>
    <t>Total Number of Registered Inpatient Beds</t>
  </si>
  <si>
    <t>Total number of regulator registered and/or licensed beds that you could use</t>
  </si>
  <si>
    <t>Inpatient Beds closed completely</t>
  </si>
  <si>
    <r>
      <rPr>
        <sz val="12"/>
        <color rgb="FF000000"/>
        <rFont val="Avenir Next LT Pro"/>
        <family val="2"/>
      </rPr>
      <t xml:space="preserve">Total number of beds no longer included in your registered beds number in ROW 23 due to </t>
    </r>
    <r>
      <rPr>
        <b/>
        <sz val="12"/>
        <color rgb="FF000000"/>
        <rFont val="Avenir Next LT Pro"/>
        <family val="2"/>
      </rPr>
      <t>closure / removal / decommissioning</t>
    </r>
    <r>
      <rPr>
        <sz val="12"/>
        <color rgb="FF000000"/>
        <rFont val="Avenir Next LT Pro"/>
        <family val="2"/>
      </rPr>
      <t xml:space="preserve"> (any time in the last five years)</t>
    </r>
  </si>
  <si>
    <t>Bed Day / Night Potential Capacity based on Registered Beds alone</t>
  </si>
  <si>
    <t>(Calculation - total number of inpatient beds in ROW 23 x 365 days)</t>
  </si>
  <si>
    <t>Bed Day / Night Actual Capacity</t>
  </si>
  <si>
    <r>
      <rPr>
        <sz val="12"/>
        <color rgb="FF000000"/>
        <rFont val="Avenir Next LT Pro"/>
        <family val="2"/>
      </rPr>
      <t xml:space="preserve">Deduct from total in ROW 25 any bed days / nights where a registered bed was out of use for more than 30 days in the period (eg bed out of use for 2 months = deduction of 60 bed days / nights from the total in ROW 25).  Enter the </t>
    </r>
    <r>
      <rPr>
        <b/>
        <sz val="12"/>
        <color rgb="FF000000"/>
        <rFont val="Avenir Next LT Pro"/>
        <family val="2"/>
      </rPr>
      <t xml:space="preserve">remaining in use bed day / night </t>
    </r>
    <r>
      <rPr>
        <sz val="12"/>
        <color rgb="FF000000"/>
        <rFont val="Avenir Next LT Pro"/>
        <family val="2"/>
      </rPr>
      <t>capacity here.</t>
    </r>
  </si>
  <si>
    <t>Total Occupied Bed Days / Nights</t>
  </si>
  <si>
    <t>Defined as beds occupied at any point in a 24-hour period (midnight to midnight, irrespective of 1 hour or 23 hours / 1 patient or 2 patients, etc)</t>
  </si>
  <si>
    <r>
      <rPr>
        <sz val="12"/>
        <color rgb="FF000000"/>
        <rFont val="Avenir Next LT Pro"/>
        <family val="2"/>
      </rPr>
      <t xml:space="preserve">Length of Stay in an Inpatient Bed (in </t>
    </r>
    <r>
      <rPr>
        <b/>
        <sz val="12"/>
        <color rgb="FF000000"/>
        <rFont val="Avenir Next LT Pro"/>
        <family val="2"/>
      </rPr>
      <t>days)</t>
    </r>
  </si>
  <si>
    <t>Mean</t>
  </si>
  <si>
    <t>Median</t>
  </si>
  <si>
    <t>Maximum</t>
  </si>
  <si>
    <t>Minimum</t>
  </si>
  <si>
    <t>Patient Contacts</t>
  </si>
  <si>
    <t>Total Contacts - Outpatients / Day Care</t>
  </si>
  <si>
    <t>Defined as no. of assessments / consultations / treatments / therapies on hospice site (or by hospice staff at a non-residence site or virtually) for new or follow up patients; including individually, as part of a group, via social prescribing, etc</t>
  </si>
  <si>
    <t>Total Visits - Specialist Community (consultant, CNS, ACP)</t>
  </si>
  <si>
    <r>
      <rPr>
        <sz val="12"/>
        <color rgb="FF000000"/>
        <rFont val="Avenir Next LT Pro"/>
        <family val="2"/>
      </rPr>
      <t>Defined as no. of visits to a residence (</t>
    </r>
    <r>
      <rPr>
        <b/>
        <sz val="12"/>
        <color rgb="FF000000"/>
        <rFont val="Avenir Next LT Pro"/>
        <family val="2"/>
      </rPr>
      <t>NOT</t>
    </r>
    <r>
      <rPr>
        <sz val="12"/>
        <color rgb="FF000000"/>
        <rFont val="Avenir Next LT Pro"/>
        <family val="2"/>
      </rPr>
      <t xml:space="preserve"> nursing / care home) for new or follow up patients; including in person visits or 'remote' consultations by the </t>
    </r>
    <r>
      <rPr>
        <b/>
        <sz val="12"/>
        <color rgb="FF000000"/>
        <rFont val="Avenir Next LT Pro"/>
        <family val="2"/>
      </rPr>
      <t xml:space="preserve">specialist </t>
    </r>
    <r>
      <rPr>
        <sz val="12"/>
        <color rgb="FF000000"/>
        <rFont val="Avenir Next LT Pro"/>
        <family val="2"/>
      </rPr>
      <t>community team.</t>
    </r>
  </si>
  <si>
    <t>Total Visits - Non-specialist Community (nurse, AHP, HCA, carer, volunteer)</t>
  </si>
  <si>
    <t>Defined as no. of visits to a residence for new or follow up patients; including in person visits or 'remote' consultations.</t>
  </si>
  <si>
    <t>Total Visits - Domiciliary Care or, in Scotland, Home Care (specifically commissioned service)</t>
  </si>
  <si>
    <t>Defined as no. of visits to a residence for new or follow up patients (this should be only for visits as part of an official domiciliary care or, in Scotland, home care service)</t>
  </si>
  <si>
    <t>Nursing / Care Home Visits Only - Specialist Community</t>
  </si>
  <si>
    <r>
      <rPr>
        <sz val="12"/>
        <color rgb="FF000000"/>
        <rFont val="Avenir Next LT Pro"/>
        <family val="2"/>
      </rPr>
      <t xml:space="preserve">Defined as </t>
    </r>
    <r>
      <rPr>
        <b/>
        <sz val="12"/>
        <color rgb="FF000000"/>
        <rFont val="Avenir Next LT Pro"/>
        <family val="2"/>
      </rPr>
      <t xml:space="preserve">separate </t>
    </r>
    <r>
      <rPr>
        <sz val="12"/>
        <color rgb="FF000000"/>
        <rFont val="Avenir Next LT Pro"/>
        <family val="2"/>
      </rPr>
      <t>specialist visits specifically to patients in nursing / care homes (this should be a completely separate figure to that in ROW 35, if you cannot separate these out from visits to other residences, then please just include them in ROW 35)</t>
    </r>
  </si>
  <si>
    <t>Total Visits - Hospital Inpatient (consultant, CNS, ACP)</t>
  </si>
  <si>
    <t>Defined as no. of visits to any hospital inpatient ward (acute, district, NHS hospice, community hospital) to provide specialist care for non-hospice patients</t>
  </si>
  <si>
    <t>Referrals and Discharges</t>
  </si>
  <si>
    <r>
      <rPr>
        <b/>
        <sz val="12"/>
        <color rgb="FF000000"/>
        <rFont val="Avenir Next LT Pro"/>
        <family val="2"/>
      </rPr>
      <t xml:space="preserve">Number of patients </t>
    </r>
    <r>
      <rPr>
        <sz val="12"/>
        <color rgb="FF000000"/>
        <rFont val="Avenir Next LT Pro"/>
        <family val="2"/>
      </rPr>
      <t>by source of referral 
(on first entry into any hospice service this year)</t>
    </r>
  </si>
  <si>
    <t>Hospital</t>
  </si>
  <si>
    <t>District Nursing</t>
  </si>
  <si>
    <t>GP Practice</t>
  </si>
  <si>
    <t>Care Home</t>
  </si>
  <si>
    <t>Family</t>
  </si>
  <si>
    <t>Other</t>
  </si>
  <si>
    <t>Not recorded</t>
  </si>
  <si>
    <r>
      <rPr>
        <b/>
        <sz val="12"/>
        <color rgb="FF000000"/>
        <rFont val="Avenir Next LT Pro"/>
        <family val="2"/>
      </rPr>
      <t xml:space="preserve">Number of patients </t>
    </r>
    <r>
      <rPr>
        <sz val="12"/>
        <color rgb="FF000000"/>
        <rFont val="Avenir Next LT Pro"/>
        <family val="2"/>
      </rPr>
      <t>by where they are discharged to
(from all hospice services this year)</t>
    </r>
  </si>
  <si>
    <t>Home (own or family member's)</t>
  </si>
  <si>
    <t>Died</t>
  </si>
  <si>
    <t>Hospice Service Activity 2024-25 - Carers and Loved Ones</t>
  </si>
  <si>
    <r>
      <rPr>
        <sz val="12"/>
        <color rgb="FFFF0000"/>
        <rFont val="Avenir Next LT Pro Demi"/>
        <family val="2"/>
      </rPr>
      <t xml:space="preserve">For any data category that you </t>
    </r>
    <r>
      <rPr>
        <b/>
        <sz val="12"/>
        <color rgb="FFFF0000"/>
        <rFont val="Avenir Next LT Pro Demi"/>
        <family val="2"/>
      </rPr>
      <t xml:space="preserve">can't or don't collect or record, please leave the column </t>
    </r>
    <r>
      <rPr>
        <b/>
        <u/>
        <sz val="12"/>
        <color rgb="FFFF0000"/>
        <rFont val="Avenir Next LT Pro Demi"/>
        <family val="2"/>
      </rPr>
      <t>blank</t>
    </r>
    <r>
      <rPr>
        <sz val="12"/>
        <color rgb="FFFF0000"/>
        <rFont val="Avenir Next LT Pro Demi"/>
        <family val="2"/>
      </rPr>
      <t xml:space="preserve">.  
Please only enter '0' when you </t>
    </r>
    <r>
      <rPr>
        <u/>
        <sz val="12"/>
        <color rgb="FFFF0000"/>
        <rFont val="Avenir Next LT Pro Demi"/>
        <family val="2"/>
      </rPr>
      <t xml:space="preserve">do collect </t>
    </r>
    <r>
      <rPr>
        <sz val="12"/>
        <color rgb="FFFF0000"/>
        <rFont val="Avenir Next LT Pro Demi"/>
        <family val="2"/>
      </rPr>
      <t xml:space="preserve">and record that data category, but the number of carers / loved ones in it is actually zero.  </t>
    </r>
  </si>
  <si>
    <t>As per Activity Tab</t>
  </si>
  <si>
    <t>Section 1: Carers / Loved Ones and Patients Numbers</t>
  </si>
  <si>
    <t>Total Contacts - Care for Carers / Loved ones</t>
  </si>
  <si>
    <t>Defined as no. of counselling sessions / support appts / therapies for people other than the palliative patient themselves; including continued bereavement and support</t>
  </si>
  <si>
    <r>
      <t xml:space="preserve">Total </t>
    </r>
    <r>
      <rPr>
        <b/>
        <sz val="12"/>
        <color rgb="FFFF0000"/>
        <rFont val="Avenir Next LT Pro"/>
        <family val="2"/>
      </rPr>
      <t>Unique Carers / Loved ones</t>
    </r>
    <r>
      <rPr>
        <sz val="12"/>
        <color theme="1"/>
        <rFont val="Avenir Next LT Pro"/>
        <family val="2"/>
      </rPr>
      <t xml:space="preserve"> - All Services</t>
    </r>
  </si>
  <si>
    <t>Defined as unique carers or loved ones (of palliative patients past and present) who accessed at least one hospice service, including bereavement, in the contract year (must entail at least one material, meaningful contact with a clinician or care worker, ie not just administrative call)</t>
  </si>
  <si>
    <t>Total Unique Carers / Loved ones - Bereavement ONLY sub-section</t>
  </si>
  <si>
    <t>If you can separate out unique carers / loved ones who accessed your bereavement services from those who accessed any of your other services in Row 14 above, please put that sub-total here - note this is a sub-total of Row 14.</t>
  </si>
  <si>
    <t>Hospice Patient Demographics 2024-25 - Unique Patients</t>
  </si>
  <si>
    <r>
      <t xml:space="preserve">For any data category that you </t>
    </r>
    <r>
      <rPr>
        <b/>
        <sz val="12"/>
        <color rgb="FFFF0000"/>
        <rFont val="Avenir Next LT Pro Demi"/>
        <family val="2"/>
      </rPr>
      <t xml:space="preserve">can't or don't collect or record, please leave the column </t>
    </r>
    <r>
      <rPr>
        <b/>
        <u/>
        <sz val="12"/>
        <color rgb="FFFF0000"/>
        <rFont val="Avenir Next LT Pro Demi"/>
        <family val="2"/>
      </rPr>
      <t>blank</t>
    </r>
    <r>
      <rPr>
        <sz val="12"/>
        <color rgb="FFFF0000"/>
        <rFont val="Avenir Next LT Pro Demi"/>
        <family val="2"/>
      </rPr>
      <t xml:space="preserve">.  
Please only enter '0' when you </t>
    </r>
    <r>
      <rPr>
        <u/>
        <sz val="12"/>
        <color rgb="FFFF0000"/>
        <rFont val="Avenir Next LT Pro Demi"/>
        <family val="2"/>
      </rPr>
      <t xml:space="preserve">do collect </t>
    </r>
    <r>
      <rPr>
        <sz val="12"/>
        <color rgb="FFFF0000"/>
        <rFont val="Avenir Next LT Pro Demi"/>
        <family val="2"/>
      </rPr>
      <t xml:space="preserve">and record that data category, but the number of patients in it is actually zero.  
Use the 'not recorded' rows to register the number of patients characteristics not collected or recorded.  
The total check is against the total patient number in </t>
    </r>
    <r>
      <rPr>
        <b/>
        <sz val="12"/>
        <color rgb="FF0070C0"/>
        <rFont val="Avenir Next LT Pro Demi"/>
        <family val="2"/>
      </rPr>
      <t>Row 16</t>
    </r>
    <r>
      <rPr>
        <sz val="12"/>
        <color rgb="FFFF0000"/>
        <rFont val="Avenir Next LT Pro Demi"/>
        <family val="2"/>
      </rPr>
      <t>.</t>
    </r>
  </si>
  <si>
    <t>Section 1: Unique Patients</t>
  </si>
  <si>
    <r>
      <rPr>
        <sz val="12"/>
        <color rgb="FF000000"/>
        <rFont val="Avenir Next LT Pro"/>
        <family val="2"/>
      </rPr>
      <t xml:space="preserve">Total </t>
    </r>
    <r>
      <rPr>
        <b/>
        <sz val="12"/>
        <color rgb="FFFF0000"/>
        <rFont val="Avenir Next LT Pro"/>
        <family val="2"/>
      </rPr>
      <t>Unique Patients</t>
    </r>
    <r>
      <rPr>
        <sz val="12"/>
        <color rgb="FF000000"/>
        <rFont val="Avenir Next LT Pro"/>
        <family val="2"/>
      </rPr>
      <t xml:space="preserve"> (Active Caseload) - All Services
</t>
    </r>
    <r>
      <rPr>
        <i/>
        <sz val="12"/>
        <color rgb="FF000000"/>
        <rFont val="Avenir Next LT Pro"/>
        <family val="2"/>
      </rPr>
      <t>Please note, most of the validation checks in the table below will use this figure</t>
    </r>
  </si>
  <si>
    <t>Defined as unique palliative patients who accessed at least one hospice service in the financial year: including those already actively accessing at least one hospice service at midnight on 1st April at the start of the contract year plus those who began accessing at least one hospice service during the contract year up to midnight on 31st March, either as a brand new patient or re-referred (must entail at least one material, meaningful contact with a clinician or care worker, ie not just administrative call)</t>
  </si>
  <si>
    <t>Section 2: Patient Age Distribution</t>
  </si>
  <si>
    <r>
      <rPr>
        <sz val="12"/>
        <color rgb="FF000000"/>
        <rFont val="Avenir Next LT Pro"/>
        <family val="2"/>
      </rPr>
      <t xml:space="preserve">Numbers of patients by Age Range 
</t>
    </r>
    <r>
      <rPr>
        <b/>
        <sz val="12"/>
        <color rgb="FF4472C4"/>
        <rFont val="Avenir Next LT Pro"/>
        <family val="2"/>
      </rPr>
      <t>(breakdown of the total in Row 16)</t>
    </r>
  </si>
  <si>
    <t>Neonatal</t>
  </si>
  <si>
    <t>0-15</t>
  </si>
  <si>
    <t>16-18</t>
  </si>
  <si>
    <t>19-25</t>
  </si>
  <si>
    <t>26-44</t>
  </si>
  <si>
    <t>45-64</t>
  </si>
  <si>
    <t>65-74</t>
  </si>
  <si>
    <t>75-84</t>
  </si>
  <si>
    <t>85+</t>
  </si>
  <si>
    <t>Total Check: Number of Patients - Age</t>
  </si>
  <si>
    <t>Section 3: Patient Ethnicity</t>
  </si>
  <si>
    <r>
      <rPr>
        <sz val="12"/>
        <color rgb="FF000000"/>
        <rFont val="Avenir Next LT Pro"/>
        <family val="2"/>
      </rPr>
      <t xml:space="preserve">Numbers of patients - Ethnicity 
</t>
    </r>
    <r>
      <rPr>
        <b/>
        <sz val="12"/>
        <color rgb="FF4472C4"/>
        <rFont val="Avenir Next LT Pro"/>
        <family val="2"/>
      </rPr>
      <t>(breakdown of the total in Row 16)</t>
    </r>
  </si>
  <si>
    <t xml:space="preserve">Asian / Asian British </t>
  </si>
  <si>
    <t>Black / Black British / Caribbean / African</t>
  </si>
  <si>
    <t>Mixed / Multiple ethic groups</t>
  </si>
  <si>
    <t>White</t>
  </si>
  <si>
    <t xml:space="preserve">Other ethnic group </t>
  </si>
  <si>
    <t>Prefer not to say (person asked but declined)</t>
  </si>
  <si>
    <t>Not recorded (person not asked)</t>
  </si>
  <si>
    <t>Total Check: Number of Patients - Ethnicity</t>
  </si>
  <si>
    <t>Section 4: Patient Religion</t>
  </si>
  <si>
    <r>
      <rPr>
        <sz val="12"/>
        <color rgb="FF000000"/>
        <rFont val="Avenir Next LT Pro"/>
        <family val="2"/>
      </rPr>
      <t xml:space="preserve">Numbers of patients - Religion 
</t>
    </r>
    <r>
      <rPr>
        <b/>
        <sz val="12"/>
        <color rgb="FF4472C4"/>
        <rFont val="Avenir Next LT Pro"/>
        <family val="2"/>
      </rPr>
      <t>(breakdown of the total in Row 16)</t>
    </r>
  </si>
  <si>
    <t>Buddhist</t>
  </si>
  <si>
    <t>Christian</t>
  </si>
  <si>
    <t>Hindu</t>
  </si>
  <si>
    <t>Jewish</t>
  </si>
  <si>
    <t>Muslim</t>
  </si>
  <si>
    <t>Sikh</t>
  </si>
  <si>
    <t>Other religion</t>
  </si>
  <si>
    <t>No religion</t>
  </si>
  <si>
    <t>Total Check:- Number of Patients - Religion</t>
  </si>
  <si>
    <t>Section 5: Patient Sexual Orientation</t>
  </si>
  <si>
    <r>
      <rPr>
        <sz val="12"/>
        <color rgb="FF000000"/>
        <rFont val="Avenir Next LT Pro"/>
        <family val="2"/>
      </rPr>
      <t xml:space="preserve">Numbers of patients - Sexual Orientation
</t>
    </r>
    <r>
      <rPr>
        <b/>
        <sz val="12"/>
        <color rgb="FF4472C4"/>
        <rFont val="Avenir Next LT Pro"/>
        <family val="2"/>
      </rPr>
      <t>(breakdown of total in Row 16)</t>
    </r>
  </si>
  <si>
    <t>Bisexual</t>
  </si>
  <si>
    <t>Gay or Lesbian</t>
  </si>
  <si>
    <t>Straight / Heterosexual</t>
  </si>
  <si>
    <t>Other sexual orientations</t>
  </si>
  <si>
    <t>Total Check: Sexual Orientation</t>
  </si>
  <si>
    <t>Section 6: Patient Sex and Gender Identity</t>
  </si>
  <si>
    <t>Please read the instructions for the next section carefully:</t>
  </si>
  <si>
    <t xml:space="preserve">If your clinical system still combines sex and 'gender': </t>
  </si>
  <si>
    <t>If you ask and record gender identity separately to sex:</t>
  </si>
  <si>
    <t>use Rows 83 to 86 to report whether same or different to sex registered at birth, followed by Rows 88 to 92 to record stated gender identity.</t>
  </si>
  <si>
    <r>
      <rPr>
        <sz val="12"/>
        <color rgb="FF000000"/>
        <rFont val="Avenir Next LT Pro"/>
        <family val="2"/>
      </rPr>
      <t xml:space="preserve">Numbers of patients - Sex
</t>
    </r>
    <r>
      <rPr>
        <b/>
        <sz val="12"/>
        <color rgb="FF4472C4"/>
        <rFont val="Avenir Next LT Pro"/>
        <family val="2"/>
      </rPr>
      <t xml:space="preserve">
</t>
    </r>
    <r>
      <rPr>
        <sz val="12"/>
        <color rgb="FF000000"/>
        <rFont val="Avenir Next LT Pro"/>
        <family val="2"/>
      </rPr>
      <t xml:space="preserve">This is the sex registered / gender assigned at birth (female / male)
</t>
    </r>
  </si>
  <si>
    <t>Female</t>
  </si>
  <si>
    <t>Male</t>
  </si>
  <si>
    <t xml:space="preserve">Non-binary </t>
  </si>
  <si>
    <t xml:space="preserve">Trans man </t>
  </si>
  <si>
    <t>Trans woman</t>
  </si>
  <si>
    <t>Other gender identity</t>
  </si>
  <si>
    <t>Total Check: Number of patients - Sex &amp; Gender</t>
  </si>
  <si>
    <t xml:space="preserve">Numbers of patients - Gender Identity
</t>
  </si>
  <si>
    <t>Gender identity the same as sex registered at birth</t>
  </si>
  <si>
    <t>Gender identity different from sex registered at birth</t>
  </si>
  <si>
    <t>Total Check: Number of patients - Gender Identity</t>
  </si>
  <si>
    <r>
      <rPr>
        <sz val="12"/>
        <color rgb="FF000000"/>
        <rFont val="Avenir Next LT Pro"/>
        <family val="2"/>
      </rPr>
      <t xml:space="preserve">Numbers of patients - Gender Identity different from sex registered at birth
</t>
    </r>
    <r>
      <rPr>
        <b/>
        <sz val="12"/>
        <color rgb="FF4472C4"/>
        <rFont val="Avenir Next LT Pro"/>
        <family val="2"/>
      </rPr>
      <t>(breakdown of total in Row 84)</t>
    </r>
  </si>
  <si>
    <t>Stated non-binary</t>
  </si>
  <si>
    <t>Stated trans man / male</t>
  </si>
  <si>
    <t>Stated trans woman / female</t>
  </si>
  <si>
    <t>Stated other gender identity</t>
  </si>
  <si>
    <t>Not stated</t>
  </si>
  <si>
    <t>Section 7: Patient Primary Diagnosis</t>
  </si>
  <si>
    <r>
      <rPr>
        <sz val="12"/>
        <color rgb="FF000000"/>
        <rFont val="Avenir Next LT Pro"/>
        <family val="2"/>
      </rPr>
      <t xml:space="preserve">Numbers of patients - Primary Diagnosis / Life Limiting Condition
</t>
    </r>
    <r>
      <rPr>
        <b/>
        <sz val="12"/>
        <color rgb="FF4472C4"/>
        <rFont val="Avenir Next LT Pro"/>
        <family val="2"/>
      </rPr>
      <t>(breakdown of total in Row 16)</t>
    </r>
  </si>
  <si>
    <t>Total Cancer (Oncology)</t>
  </si>
  <si>
    <t>Total Non-Cancer (other)</t>
  </si>
  <si>
    <t>Total Check: Number of patients - Primary Diagnosis / Life Limiting Condition</t>
  </si>
  <si>
    <r>
      <rPr>
        <sz val="12"/>
        <color rgb="FF000000"/>
        <rFont val="Avenir Next LT Pro"/>
        <family val="2"/>
      </rPr>
      <t xml:space="preserve">Numbers of </t>
    </r>
    <r>
      <rPr>
        <b/>
        <sz val="12"/>
        <color rgb="FFFF0000"/>
        <rFont val="Avenir Next LT Pro"/>
        <family val="2"/>
      </rPr>
      <t>ADULT</t>
    </r>
    <r>
      <rPr>
        <sz val="12"/>
        <color rgb="FF000000"/>
        <rFont val="Avenir Next LT Pro"/>
        <family val="2"/>
      </rPr>
      <t xml:space="preserve"> patients - </t>
    </r>
    <r>
      <rPr>
        <b/>
        <sz val="12"/>
        <color rgb="FF000000"/>
        <rFont val="Avenir Next LT Pro"/>
        <family val="2"/>
      </rPr>
      <t>Non-cancer</t>
    </r>
    <r>
      <rPr>
        <sz val="12"/>
        <color rgb="FF000000"/>
        <rFont val="Avenir Next LT Pro"/>
        <family val="2"/>
      </rPr>
      <t xml:space="preserve"> (not oncology) 
Primary Diagnosis (ICD10 codes - see table in last tab) 
</t>
    </r>
    <r>
      <rPr>
        <b/>
        <sz val="12"/>
        <color rgb="FF4472C4"/>
        <rFont val="Avenir Next LT Pro"/>
        <family val="2"/>
      </rPr>
      <t>(breakdown of total in Row 97)</t>
    </r>
  </si>
  <si>
    <t>HIV/AIDS 
(B20-B24)</t>
  </si>
  <si>
    <t>Motor neurone disease 
(G12)</t>
  </si>
  <si>
    <t>Dementia including Alzheimer's 
(G30, F00-F03)</t>
  </si>
  <si>
    <t>Neurological conditions (excluding MND and Alzheimer's) 
(G00-G99, excl G12/G30)</t>
  </si>
  <si>
    <t>Diabetes mellitus 
(E10-E14)</t>
  </si>
  <si>
    <t>Heart failure, stroke and other heart &amp; circulatory 
(I00-I99)</t>
  </si>
  <si>
    <t>Chronic respiratory disease 
(J40-J70)</t>
  </si>
  <si>
    <t>Liver failure, chronic liver disease, other non-malignant liver disease 
(K70-K77)</t>
  </si>
  <si>
    <t>Chronic renal failure 
(N18)</t>
  </si>
  <si>
    <r>
      <rPr>
        <sz val="12"/>
        <color rgb="FF000000"/>
        <rFont val="Avenir Next LT Pro"/>
        <family val="2"/>
      </rPr>
      <t xml:space="preserve">All other </t>
    </r>
    <r>
      <rPr>
        <b/>
        <sz val="12"/>
        <color rgb="FF000000"/>
        <rFont val="Avenir Next LT Pro"/>
        <family val="2"/>
      </rPr>
      <t>non-cancer</t>
    </r>
    <r>
      <rPr>
        <sz val="12"/>
        <color rgb="FF000000"/>
        <rFont val="Avenir Next LT Pro"/>
        <family val="2"/>
      </rPr>
      <t xml:space="preserve"> (not oncology) diagnoses</t>
    </r>
  </si>
  <si>
    <t>Not recorded as one primary diagnosis</t>
  </si>
  <si>
    <r>
      <rPr>
        <sz val="12"/>
        <color rgb="FF000000"/>
        <rFont val="Avenir Next LT Pro"/>
        <family val="2"/>
      </rPr>
      <t xml:space="preserve">Numbers of </t>
    </r>
    <r>
      <rPr>
        <b/>
        <sz val="12"/>
        <color rgb="FFFF0000"/>
        <rFont val="Avenir Next LT Pro"/>
        <family val="2"/>
      </rPr>
      <t>CHILD</t>
    </r>
    <r>
      <rPr>
        <sz val="12"/>
        <color rgb="FF000000"/>
        <rFont val="Avenir Next LT Pro"/>
        <family val="2"/>
      </rPr>
      <t xml:space="preserve"> patients - </t>
    </r>
    <r>
      <rPr>
        <b/>
        <sz val="12"/>
        <color rgb="FF000000"/>
        <rFont val="Avenir Next LT Pro"/>
        <family val="2"/>
      </rPr>
      <t>Non-cancer</t>
    </r>
    <r>
      <rPr>
        <sz val="12"/>
        <color rgb="FF000000"/>
        <rFont val="Avenir Next LT Pro"/>
        <family val="2"/>
      </rPr>
      <t xml:space="preserve"> (not oncology) 
Life Limiting Condition (ICD10 code letter - see table in last tab)
</t>
    </r>
    <r>
      <rPr>
        <b/>
        <sz val="12"/>
        <color rgb="FF4472C4"/>
        <rFont val="Avenir Next LT Pro"/>
        <family val="2"/>
      </rPr>
      <t>(breakdown of total in Row 97)</t>
    </r>
  </si>
  <si>
    <t>Neurology (A, F, G)</t>
  </si>
  <si>
    <t>Haematology (B, D)</t>
  </si>
  <si>
    <t>Metabolic (E)</t>
  </si>
  <si>
    <t>Congenital (Q)</t>
  </si>
  <si>
    <t>Section 8: Patients Living Alone</t>
  </si>
  <si>
    <t>Numbers of patients - Living Alone</t>
  </si>
  <si>
    <t>Yes</t>
  </si>
  <si>
    <t xml:space="preserve">No </t>
  </si>
  <si>
    <t>Total Check: Number of patients - Living Alone</t>
  </si>
  <si>
    <t>Other Information</t>
  </si>
  <si>
    <t>Contact Details</t>
  </si>
  <si>
    <t>Please provide the name of the primary contact for this survey</t>
  </si>
  <si>
    <t>Please provide an email address for any queries we may have and communication of the outcomes of this survey</t>
  </si>
  <si>
    <t>Please tell us the name of the main clinical patient records system you use</t>
  </si>
  <si>
    <t>Use of Patient-centred Outcome Measures (OACC)</t>
  </si>
  <si>
    <t>Additional information</t>
  </si>
  <si>
    <t>Answer</t>
  </si>
  <si>
    <t>Do you record and collect patient-centred outcome measures?</t>
  </si>
  <si>
    <t>Yes or No</t>
  </si>
  <si>
    <t>If yes, which measures do you collect?
If you collect multiple measures, please choose all you use</t>
  </si>
  <si>
    <t>Outcome Measures 1</t>
  </si>
  <si>
    <t>Outcome Measures 2</t>
  </si>
  <si>
    <t>Outcome Measures 3</t>
  </si>
  <si>
    <r>
      <t xml:space="preserve">If yes, how complete are your records </t>
    </r>
    <r>
      <rPr>
        <b/>
        <sz val="12"/>
        <rFont val="Avenir Next LT Pro"/>
        <family val="2"/>
      </rPr>
      <t>as a percentage</t>
    </r>
    <r>
      <rPr>
        <sz val="12"/>
        <rFont val="Avenir Next LT Pro"/>
        <family val="2"/>
      </rPr>
      <t xml:space="preserve"> of the total episodes of care for which you could be recording this data 
(they might not be relevant in every setting or for every service)</t>
    </r>
  </si>
  <si>
    <t xml:space="preserve">Enter a percentage </t>
  </si>
  <si>
    <t>Phase of Illness on entering hospice care</t>
  </si>
  <si>
    <t>Phase of illness</t>
  </si>
  <si>
    <t>Where recorded, what percentage of patients are in which phase of illness when entering hospice care?</t>
  </si>
  <si>
    <t>Stable</t>
  </si>
  <si>
    <t>Unstable</t>
  </si>
  <si>
    <t>Deteriorating</t>
  </si>
  <si>
    <t>Dying</t>
  </si>
  <si>
    <t>Adult primary diagnoses</t>
  </si>
  <si>
    <t>Children life-limiting conditions</t>
  </si>
  <si>
    <t>Full ICD-10 Codes</t>
  </si>
  <si>
    <t>SNOWMED / QOF CODE</t>
  </si>
  <si>
    <t>Cancer</t>
  </si>
  <si>
    <t>Lip, oral cavity and pharynx (C00-C14)</t>
  </si>
  <si>
    <t>SNOMED: 271323007, 255069008
CTV3 (QOF): X78ej, XE2rk, XE1wx, X78ek, B0zz, B0yx, B0z</t>
  </si>
  <si>
    <t>Digestive organs, incl colon, rectum, stomach, liver, gallbladder, pancreas (C15-C26)</t>
  </si>
  <si>
    <t>SNOMED: 255077007, 275266006, 94313005
CTV3 (QOF): Byu1, B1z, XM1MM, ByuC4</t>
  </si>
  <si>
    <t>Respiratory and intrathoracic organs, incl lung (C30-C39)</t>
  </si>
  <si>
    <t>SNOMED: 428100006, 93841009
CTV3 (QOF): XE1vZ, X78g0, B2z, B26</t>
  </si>
  <si>
    <t>Bone, skin, mesothelial &amp; soft tissue, thyroid or endocrine (C40-C49, C73-C75)</t>
  </si>
  <si>
    <t>SNOMED: 255068000, 271467005, 363478007
CTV3 (QOF): X78ei, XE2vO, B3z, B3y, B53</t>
  </si>
  <si>
    <t>Breast (C50)</t>
  </si>
  <si>
    <t>SNOMED: 372064008
CTV3 (QOF): B34</t>
  </si>
  <si>
    <t>Female genital organs (C51-C58)</t>
  </si>
  <si>
    <t>SNOMED: 109878000, 363514001
CTV3 (QOF): Byu72, Byu71, Byu7, B45</t>
  </si>
  <si>
    <t>Male genital organs, incl prostate (C60-C63)</t>
  </si>
  <si>
    <t>SNOMED: 109874003, 363515000
CTV3 (QOF): Byu81, B48y2, Byu80, Byu8, B48</t>
  </si>
  <si>
    <t>Urinary tract (C64-C68)</t>
  </si>
  <si>
    <t>SNOMED: 419052002, 94663008
CTV3 (QOF): X78it, X78ks</t>
  </si>
  <si>
    <t>Brain, eye and other CNS (C69-C72)</t>
  </si>
  <si>
    <t>SNOMED: 372062007, 276826005, 428061005, 363473003, 94225005
CTV3 (QOF): ByuA, Xa0Dp, XE2vS, B517, B5830</t>
  </si>
  <si>
    <t>Unknown primary or other unspecified (C76-C80)</t>
  </si>
  <si>
    <t>SNOMED: 255052006, 285604008, 285613005, 285618001, 302817000, 307226002
CTV3 (QOF): X78e9, Xa3A5, Xa3AE, Xa3AJ, Xa97z, XaB1p</t>
  </si>
  <si>
    <t>Lymphoid &amp; haematopoietic (C81-C96)</t>
  </si>
  <si>
    <t>SNOMED: 118600007, 188725004
CTV3 (QOF): B62z, B64</t>
  </si>
  <si>
    <t>Independent multiple sites (C97)</t>
  </si>
  <si>
    <t>SNOMED: 188478004
CTV3 (QOF): B592</t>
  </si>
  <si>
    <t>Non-cancer</t>
  </si>
  <si>
    <t>HIV/AIDS (B20-B24)</t>
  </si>
  <si>
    <t>SNOMED: 111880001, 165816005, 86406008
CTV3 (QOF): AyuC, A789, X70M6</t>
  </si>
  <si>
    <t>Motor neurone disease (G12)</t>
  </si>
  <si>
    <t>SNOMED: 37340000
CTV3 (QOF): F152</t>
  </si>
  <si>
    <t>Dementia including Alzheimer's (G30, F00-F03)</t>
  </si>
  <si>
    <t>SNOMED: 52448006, 26929004
CTV3 (QOF): X002w, F110</t>
  </si>
  <si>
    <t>Neurological conditions (excluding MND and Alzheimer's) (G00-G99, excl G12/G30)</t>
  </si>
  <si>
    <t>SNOMED: [Too varied to define]
CTV3 (QOF): [Too varied to define]</t>
  </si>
  <si>
    <t>Diabetes mellitus (E10-E14)</t>
  </si>
  <si>
    <t>SNOMED: 73211009, 44054006, 46635009
CTV3 (QOF): C10</t>
  </si>
  <si>
    <t>Heart failure, stroke and other heart &amp; circulatory (I00-I99)</t>
  </si>
  <si>
    <t>SNOMED: 84114007, 230690007
CTV3 (QOF): G58, G64</t>
  </si>
  <si>
    <t>Chronic respiratory disease (J40-J70)</t>
  </si>
  <si>
    <t>SNOMED: 13645005
CTV3 (QOF): H3</t>
  </si>
  <si>
    <t>Liver failure, chronic liver disease, other non-malignant liver disease (K70-K77)</t>
  </si>
  <si>
    <t>SNOMED: 59927004, 235886005
CTV3 (QOF): X3076</t>
  </si>
  <si>
    <t>Chronic renal failure (N18)</t>
  </si>
  <si>
    <t>SNOMED: 14669001
CTV3 (QOF): K04</t>
  </si>
  <si>
    <t xml:space="preserve">All other non-cancer diagnoses (everything not included above) </t>
  </si>
  <si>
    <t>DROP DOWN TABLES - DO NOT ADJUST</t>
  </si>
  <si>
    <t>INFORMATION TABLES - DO NOT ADJUST</t>
  </si>
  <si>
    <t>Adults</t>
  </si>
  <si>
    <t>Children</t>
  </si>
  <si>
    <t>Both</t>
  </si>
  <si>
    <t>Y/N</t>
  </si>
  <si>
    <t>No</t>
  </si>
  <si>
    <t>Don't Know</t>
  </si>
  <si>
    <t>Outcome Measures (OACC)</t>
  </si>
  <si>
    <t>Phase of Illness</t>
  </si>
  <si>
    <t>Karnofsky Performance Scale (AKPS)</t>
  </si>
  <si>
    <t>IPOS</t>
  </si>
  <si>
    <t>CPOS</t>
  </si>
  <si>
    <t xml:space="preserve">Barthel </t>
  </si>
  <si>
    <t>England</t>
  </si>
  <si>
    <t>Northern Ireland</t>
  </si>
  <si>
    <t>Scotland</t>
  </si>
  <si>
    <t>Wales</t>
  </si>
  <si>
    <t>*Children life-limiting conditions</t>
  </si>
  <si>
    <t>NHS Region</t>
  </si>
  <si>
    <t>AddressLine1</t>
  </si>
  <si>
    <t>PostTown</t>
  </si>
  <si>
    <t>PostCode</t>
  </si>
  <si>
    <t>AddressFormatted</t>
  </si>
  <si>
    <t>RH01701</t>
  </si>
  <si>
    <t>ACCORD Hospice</t>
  </si>
  <si>
    <t/>
  </si>
  <si>
    <t>7 Morton Avenue</t>
  </si>
  <si>
    <t>PAISLEY</t>
  </si>
  <si>
    <t>PA2 7BW</t>
  </si>
  <si>
    <t>7 Morton Avenue
PAISLEY
PA2 7BW</t>
  </si>
  <si>
    <t>RH00499</t>
  </si>
  <si>
    <t>Acorns Children's Hospice Trust</t>
  </si>
  <si>
    <t>Midlands</t>
  </si>
  <si>
    <t>Drakes Court
Alcester Road
Wythall</t>
  </si>
  <si>
    <t>BIRMINGHAM</t>
  </si>
  <si>
    <t>B47 6JR</t>
  </si>
  <si>
    <t>Drakes Court
Alcester Road
Wythall
BIRMINGHAM
B47 6JR</t>
  </si>
  <si>
    <t>RN10931</t>
  </si>
  <si>
    <t>Alexander Devine Children's Hospice Service</t>
  </si>
  <si>
    <t>South East</t>
  </si>
  <si>
    <t>Snowball Hill
Woodlands Park Avenue
Maidenhead
Berkshire</t>
  </si>
  <si>
    <t>MAIDENHEAD</t>
  </si>
  <si>
    <t>SL6 3LU</t>
  </si>
  <si>
    <t>Snowball Hill
Woodlands Park Avenue
Maidenhead
Berkshire
MAIDENHEAD
SL6 3LU</t>
  </si>
  <si>
    <t>RH02059</t>
  </si>
  <si>
    <t>Alice House Hospice</t>
  </si>
  <si>
    <t>North East and Yorkshire</t>
  </si>
  <si>
    <t>Alice House
Wells Avenue</t>
  </si>
  <si>
    <t>HARTLEPOOL</t>
  </si>
  <si>
    <t>TS24 9DA</t>
  </si>
  <si>
    <t>Alice House
Wells Avenue
HARTLEPOOL
TS24 9DA</t>
  </si>
  <si>
    <t>RH00469</t>
  </si>
  <si>
    <t>Ardgowan Hospice</t>
  </si>
  <si>
    <t>12 Nelson St</t>
  </si>
  <si>
    <t>GREENOCK</t>
  </si>
  <si>
    <t>PA15 1TS</t>
  </si>
  <si>
    <t>12 Nelson St
GREENOCK
PA15 1TS</t>
  </si>
  <si>
    <t>RN04263</t>
  </si>
  <si>
    <t>Arthur Rank Hospice Charity</t>
  </si>
  <si>
    <t>East of England</t>
  </si>
  <si>
    <t>Cherry Hinton Road
Shelford Bottom</t>
  </si>
  <si>
    <t>CAMBRIDGE</t>
  </si>
  <si>
    <t>CB22 3FB</t>
  </si>
  <si>
    <t>Cherry Hinton Road
Shelford Bottom
CAMBRIDGE
CB22 3FB</t>
  </si>
  <si>
    <t>RH00799</t>
  </si>
  <si>
    <t>Ashgate Hospicecare</t>
  </si>
  <si>
    <t>Ashgate Road
Old Brampton</t>
  </si>
  <si>
    <t>CHESTERFIELD</t>
  </si>
  <si>
    <t>S42 7JD</t>
  </si>
  <si>
    <t>Ashgate Road
Old Brampton
CHESTERFIELD
S42 7JD</t>
  </si>
  <si>
    <t>RH00604</t>
  </si>
  <si>
    <t>Barnsley Hospice</t>
  </si>
  <si>
    <t>Church Street
Gawber</t>
  </si>
  <si>
    <t>Barnsley</t>
  </si>
  <si>
    <t>S75 2RL</t>
  </si>
  <si>
    <t>Church Street
Gawber
Barnsley
S75 2RL</t>
  </si>
  <si>
    <t>RH01125</t>
  </si>
  <si>
    <t>Beaumond House Hospice Care</t>
  </si>
  <si>
    <t>32 London Road</t>
  </si>
  <si>
    <t>NEWARK</t>
  </si>
  <si>
    <t>NG24 1TW</t>
  </si>
  <si>
    <t>32 London Road
NEWARK
NG24 1TW</t>
  </si>
  <si>
    <t>RH00764</t>
  </si>
  <si>
    <t>Bethesda Hospice</t>
  </si>
  <si>
    <t>Springfield Road</t>
  </si>
  <si>
    <t>Stornoway</t>
  </si>
  <si>
    <t>HS1 2PS</t>
  </si>
  <si>
    <t>Springfield Road
Stornoway
HS1 2PS</t>
  </si>
  <si>
    <t>0544082</t>
  </si>
  <si>
    <t>Birmingham Hospice (The Hospice Charity Partnership)</t>
  </si>
  <si>
    <t>176 Raddlebarn Road
Selly Park</t>
  </si>
  <si>
    <t>B29 7DA</t>
  </si>
  <si>
    <t>176 Raddlebarn Road
Selly Park
BIRMINGHAM
B29 7DA</t>
  </si>
  <si>
    <t>RH02217</t>
  </si>
  <si>
    <t>Bluebell Wood Children's Hospice</t>
  </si>
  <si>
    <t>Cramfit Road
North Anston</t>
  </si>
  <si>
    <t>Sheffield</t>
  </si>
  <si>
    <t>S25 4AJ</t>
  </si>
  <si>
    <t>Cramfit Road
North Anston
Sheffield
S25 4AJ</t>
  </si>
  <si>
    <t>RH00737</t>
  </si>
  <si>
    <t>Blythe House Hospice</t>
  </si>
  <si>
    <t>Blythe House
Eccles Fold
Chapel-en-le-Frith</t>
  </si>
  <si>
    <t>High Peak</t>
  </si>
  <si>
    <t>SK23 9TJ</t>
  </si>
  <si>
    <t>Blythe House
Eccles Fold
Chapel-en-le-Frith
High Peak
SK23 9TJ</t>
  </si>
  <si>
    <t>RH02699</t>
  </si>
  <si>
    <t>Bolton Hospice</t>
  </si>
  <si>
    <t>North West</t>
  </si>
  <si>
    <t>Queens Park Street
Off Chorley New Road</t>
  </si>
  <si>
    <t>Bolton</t>
  </si>
  <si>
    <t>BL1 4QT</t>
  </si>
  <si>
    <t>Queens Park Street
Off Chorley New Road
Bolton
BL1 4QT</t>
  </si>
  <si>
    <t>RH01067</t>
  </si>
  <si>
    <t>Bracken Trust</t>
  </si>
  <si>
    <t>Cancer Support Centre
Cefnllys Lane</t>
  </si>
  <si>
    <t>Llandrindod Wells</t>
  </si>
  <si>
    <t>LD1 5LJ</t>
  </si>
  <si>
    <t>Cancer Support Centre
Cefnllys Lane
Llandrindod Wells
LD1 5LJ</t>
  </si>
  <si>
    <t>RH01435</t>
  </si>
  <si>
    <t>Bury Hospice</t>
  </si>
  <si>
    <t>Rochdale Old Road</t>
  </si>
  <si>
    <t>Bury</t>
  </si>
  <si>
    <t>BL9 7RG</t>
  </si>
  <si>
    <t>Rochdale Old Road
Bury
BL9 7RG</t>
  </si>
  <si>
    <t>RH01292</t>
  </si>
  <si>
    <t>Butterwick Hospice Care</t>
  </si>
  <si>
    <t>Middlefield Road</t>
  </si>
  <si>
    <t>Stockton-on-Tees</t>
  </si>
  <si>
    <t>TS19 8XN</t>
  </si>
  <si>
    <t>Middlefield Road
Stockton-on-Tees
TS19 8XN</t>
  </si>
  <si>
    <t>NC0024126</t>
  </si>
  <si>
    <t>Campden Home Nursing CIO</t>
  </si>
  <si>
    <t>South West</t>
  </si>
  <si>
    <t>Camperdene House
High Street</t>
  </si>
  <si>
    <t>CHIPPING CAMPDEN</t>
  </si>
  <si>
    <t>GL55 6AT</t>
  </si>
  <si>
    <t>Camperdene House
High Street
CHIPPING CAMPDEN
GL55 6AT</t>
  </si>
  <si>
    <t>RH00736</t>
  </si>
  <si>
    <t>Children's Hospice South West</t>
  </si>
  <si>
    <t>Little Bridge House
Redlands Road
Fremington</t>
  </si>
  <si>
    <t>Barnstaple</t>
  </si>
  <si>
    <t>EX31 2PZ</t>
  </si>
  <si>
    <t>Little Bridge House
Redlands Road
Fremington
Barnstaple
EX31 2PZ</t>
  </si>
  <si>
    <t>RH02745</t>
  </si>
  <si>
    <t>Children's Hospices Across Scotland (CHAS)</t>
  </si>
  <si>
    <t>Head Office
Canal Court
42 Craiglockhart Avenue</t>
  </si>
  <si>
    <t>Edinburgh</t>
  </si>
  <si>
    <t>EH14 1LT</t>
  </si>
  <si>
    <t>Head Office
Canal Court
42 Craiglockhart Avenue
Edinburgh
EH14 1LT</t>
  </si>
  <si>
    <t>RH02325</t>
  </si>
  <si>
    <t>City Hospice</t>
  </si>
  <si>
    <t>City Hospice
Park Road
Whitchurch</t>
  </si>
  <si>
    <t>CARDIFF</t>
  </si>
  <si>
    <t>CF14 7BF</t>
  </si>
  <si>
    <t>City Hospice
Park Road
Whitchurch
CARDIFF
CF14 7BF</t>
  </si>
  <si>
    <t>RH01462</t>
  </si>
  <si>
    <t>Claire House Children's Hospice</t>
  </si>
  <si>
    <t>Clatterbridge Road
Bebington</t>
  </si>
  <si>
    <t>Wirral</t>
  </si>
  <si>
    <t>CH63 4JD</t>
  </si>
  <si>
    <t>Clatterbridge Road
Bebington
Wirral
CH63 4JD</t>
  </si>
  <si>
    <t>RH00052</t>
  </si>
  <si>
    <t>Compton Care</t>
  </si>
  <si>
    <t>4 Compton Road West
Compton</t>
  </si>
  <si>
    <t>Wolverhampton</t>
  </si>
  <si>
    <t>WV3 9DH</t>
  </si>
  <si>
    <t>4 Compton Road West
Compton
Wolverhampton
WV3 9DH</t>
  </si>
  <si>
    <t>RH00973</t>
  </si>
  <si>
    <t>Cornwall Hospice Care</t>
  </si>
  <si>
    <t>Porthpean Road</t>
  </si>
  <si>
    <t>ST. AUSTELL</t>
  </si>
  <si>
    <t>PL26 6AB</t>
  </si>
  <si>
    <t>Porthpean Road
ST. AUSTELL
PL26 6AB</t>
  </si>
  <si>
    <t>RH00201</t>
  </si>
  <si>
    <t>Demelza Hospice Care for Children - Demelza Kent</t>
  </si>
  <si>
    <t>Demelza House
Rook Lane
Bobbing</t>
  </si>
  <si>
    <t>Sittingbourne</t>
  </si>
  <si>
    <t>ME9 8DZ</t>
  </si>
  <si>
    <t>Demelza House
Rook Lane
Bobbing
Sittingbourne
ME9 8DZ</t>
  </si>
  <si>
    <t>RH01473</t>
  </si>
  <si>
    <t>Derian House Children's Hospice</t>
  </si>
  <si>
    <t>Chancery Road
Astley Village
Chorley</t>
  </si>
  <si>
    <t>Lancashire</t>
  </si>
  <si>
    <t>PR7 1DH</t>
  </si>
  <si>
    <t>Chancery Road
Astley Village
Chorley
Lancashire
PR7 1DH</t>
  </si>
  <si>
    <t>RH01881</t>
  </si>
  <si>
    <t>Derwentside Hospice Care Foundation - Willow Burn Hospice</t>
  </si>
  <si>
    <t>Maidenlaw Hospital
Howden Bank</t>
  </si>
  <si>
    <t>Lanchester</t>
  </si>
  <si>
    <t>DH7 0QS</t>
  </si>
  <si>
    <t>Maidenlaw Hospital
Howden Bank
Lanchester
DH7 0QS</t>
  </si>
  <si>
    <t>RH00345</t>
  </si>
  <si>
    <t>Dorothy House Hospice Care</t>
  </si>
  <si>
    <t>Dorothy House Hospice Care
Winsley</t>
  </si>
  <si>
    <t>BRADFORD-ON-AVON</t>
  </si>
  <si>
    <t>BA15 2LE</t>
  </si>
  <si>
    <t>Dorothy House Hospice Care
Winsley
BRADFORD-ON-AVON
BA15 2LE</t>
  </si>
  <si>
    <t>RH01149</t>
  </si>
  <si>
    <t>Douglas Macmillan Hospice</t>
  </si>
  <si>
    <t>Barlaston Road
Blurton</t>
  </si>
  <si>
    <t>Stoke-on-Trent</t>
  </si>
  <si>
    <t>ST3 3NZ</t>
  </si>
  <si>
    <t>Barlaston Road
Blurton
Stoke-on-Trent
ST3 3NZ</t>
  </si>
  <si>
    <t>RH01874</t>
  </si>
  <si>
    <t>Dove Cottage Day Hospice</t>
  </si>
  <si>
    <t>Canal Lane
Stathern</t>
  </si>
  <si>
    <t>Melton Mowbray</t>
  </si>
  <si>
    <t>LE14 4EX</t>
  </si>
  <si>
    <t>Canal Lane
Stathern
Melton Mowbray
LE14 4EX</t>
  </si>
  <si>
    <t>RH00952</t>
  </si>
  <si>
    <t>Dove House Hospice</t>
  </si>
  <si>
    <t>Chamberlain Road</t>
  </si>
  <si>
    <t>HULL</t>
  </si>
  <si>
    <t>HU8 8DH</t>
  </si>
  <si>
    <t>Chamberlain Road
HULL
HU8 8DH</t>
  </si>
  <si>
    <t>RH02908</t>
  </si>
  <si>
    <t>Dr Kershaw's Hospice</t>
  </si>
  <si>
    <t>Turf Lane
Royton</t>
  </si>
  <si>
    <t>Oldham</t>
  </si>
  <si>
    <t>OL2 6EU</t>
  </si>
  <si>
    <t>Turf Lane
Royton
Oldham
OL2 6EU</t>
  </si>
  <si>
    <t>RH02836</t>
  </si>
  <si>
    <t>East Anglia's Children's Hospices</t>
  </si>
  <si>
    <t>Church Lane
Milton</t>
  </si>
  <si>
    <t>Cambridge</t>
  </si>
  <si>
    <t>CB24 6AB</t>
  </si>
  <si>
    <t>Church Lane
Milton
Cambridge
CB24 6AB</t>
  </si>
  <si>
    <t>RH01111</t>
  </si>
  <si>
    <t>East Cheshire Hospice</t>
  </si>
  <si>
    <t>Millbank Drive
Macclesfield</t>
  </si>
  <si>
    <t>Cheshire East</t>
  </si>
  <si>
    <t>SK10 3DR</t>
  </si>
  <si>
    <t>Millbank Drive
Macclesfield
Cheshire East
SK10 3DR</t>
  </si>
  <si>
    <t>RH01354</t>
  </si>
  <si>
    <t>East Lancashire Hospice</t>
  </si>
  <si>
    <t>Park Lee Road
Blackburn</t>
  </si>
  <si>
    <t>BB2 3NY</t>
  </si>
  <si>
    <t>Park Lee Road
Blackburn
Lancashire
BB2 3NY</t>
  </si>
  <si>
    <t>RH01753</t>
  </si>
  <si>
    <t>Eden Valley Hospice</t>
  </si>
  <si>
    <t>Durdar Road</t>
  </si>
  <si>
    <t>Carlisle</t>
  </si>
  <si>
    <t>CA2 4SD</t>
  </si>
  <si>
    <t>Durdar Road
Carlisle
CA2 4SD</t>
  </si>
  <si>
    <t>RH02417</t>
  </si>
  <si>
    <t>Ellenor</t>
  </si>
  <si>
    <t>Coldharbour Road</t>
  </si>
  <si>
    <t>Gravesend</t>
  </si>
  <si>
    <t>DA11 7HQ</t>
  </si>
  <si>
    <t>Coldharbour Road
Gravesend
DA11 7HQ</t>
  </si>
  <si>
    <t>RH01920</t>
  </si>
  <si>
    <t>Farleigh Hospice</t>
  </si>
  <si>
    <t>North Court Road</t>
  </si>
  <si>
    <t>Chelmsford</t>
  </si>
  <si>
    <t>CM1 7FH</t>
  </si>
  <si>
    <t>North Court Road
Chelmsford
CM1 7FH</t>
  </si>
  <si>
    <t>RH00290</t>
  </si>
  <si>
    <t>Forget Me Not Children's Hospice</t>
  </si>
  <si>
    <t>Russell House
Fell Greave Road</t>
  </si>
  <si>
    <t>Huddersfield</t>
  </si>
  <si>
    <t>HD2 1NH</t>
  </si>
  <si>
    <t>Russell House
Fell Greave Road
Huddersfield
HD2 1NH</t>
  </si>
  <si>
    <t>RH00087</t>
  </si>
  <si>
    <t>Foyle Hospice</t>
  </si>
  <si>
    <t>61 Culmore Road</t>
  </si>
  <si>
    <t>Derry</t>
  </si>
  <si>
    <t>BT48 8JE</t>
  </si>
  <si>
    <t>61 Culmore Road
Derry
BT48 8JE</t>
  </si>
  <si>
    <t>RH00287</t>
  </si>
  <si>
    <t>Francis House Children's Hospice</t>
  </si>
  <si>
    <t>390 Parrswood Road
East Didsbury</t>
  </si>
  <si>
    <t>Manchester</t>
  </si>
  <si>
    <t>M20 5NA</t>
  </si>
  <si>
    <t>390 Parrswood Road
East Didsbury
Manchester
M20 5NA</t>
  </si>
  <si>
    <t>RH00355</t>
  </si>
  <si>
    <t>Garden House Hospice</t>
  </si>
  <si>
    <t>Garden House Hospice Care
Gillison Close</t>
  </si>
  <si>
    <t>LETCHWORTH GARDEN CITY</t>
  </si>
  <si>
    <t>SG6 1QU</t>
  </si>
  <si>
    <t>Garden House Hospice Care
Gillison Close
LETCHWORTH GARDEN CITY
SG6 1QU</t>
  </si>
  <si>
    <t>RH02549</t>
  </si>
  <si>
    <t>Great Oaks Hospice</t>
  </si>
  <si>
    <t>The Gorse</t>
  </si>
  <si>
    <t>Coleford</t>
  </si>
  <si>
    <t>GL16 8QE</t>
  </si>
  <si>
    <t>The Gorse
Coleford
GL16 8QE</t>
  </si>
  <si>
    <t>RH00488</t>
  </si>
  <si>
    <t>Greenwich &amp; Bexley Community Hospice</t>
  </si>
  <si>
    <t>London</t>
  </si>
  <si>
    <t>185 Bostall Hill
Abbey Wood</t>
  </si>
  <si>
    <t>LONDON</t>
  </si>
  <si>
    <t>SE2 0GB</t>
  </si>
  <si>
    <t>185 Bostall Hill
Abbey Wood
LONDON
SE2 0GB</t>
  </si>
  <si>
    <t>RH00123</t>
  </si>
  <si>
    <t>Halton Haven Hospice</t>
  </si>
  <si>
    <t>Barnfield Avenue
Murdishaw
Runcorn</t>
  </si>
  <si>
    <t>Cheshire West</t>
  </si>
  <si>
    <t>WA7 6EP</t>
  </si>
  <si>
    <t>Barnfield Avenue
Murdishaw
Runcorn
Cheshire West
WA7 6EP</t>
  </si>
  <si>
    <t>RH01334</t>
  </si>
  <si>
    <t>Harlington Hospice Association</t>
  </si>
  <si>
    <t>Lansdowne House
St Peter's Way</t>
  </si>
  <si>
    <t>Harlington</t>
  </si>
  <si>
    <t>UB3 5AB</t>
  </si>
  <si>
    <t>Lansdowne House
St Peter's Way
Harlington
UB3 5AB</t>
  </si>
  <si>
    <t>RH01812</t>
  </si>
  <si>
    <t>Haven House Children's Hospice</t>
  </si>
  <si>
    <t>The White House
High Road</t>
  </si>
  <si>
    <t>WOODFORD GREEN</t>
  </si>
  <si>
    <t>IG8 9LB</t>
  </si>
  <si>
    <t>The White House
High Road
WOODFORD GREEN
IG8 9LB</t>
  </si>
  <si>
    <t>RN05488</t>
  </si>
  <si>
    <t>Havens Hospices</t>
  </si>
  <si>
    <t>226 Priory Crescent</t>
  </si>
  <si>
    <t>SOUTHEND-ON-SEA</t>
  </si>
  <si>
    <t>SS2 6PR</t>
  </si>
  <si>
    <t>226 Priory Crescent
SOUTHEND-ON-SEA
SS2 6PR</t>
  </si>
  <si>
    <t>RH00013</t>
  </si>
  <si>
    <t>Heart of Kent Hospice</t>
  </si>
  <si>
    <t>Preston Hall</t>
  </si>
  <si>
    <t>AYLESFORD</t>
  </si>
  <si>
    <t>ME20 7PU</t>
  </si>
  <si>
    <t>Preston Hall
AYLESFORD
ME20 7PU</t>
  </si>
  <si>
    <t>RH00375</t>
  </si>
  <si>
    <t>Helen and Douglas House Hospice Care for Children and Young Adults</t>
  </si>
  <si>
    <t>14A Magdalen Road</t>
  </si>
  <si>
    <t>OXFORD</t>
  </si>
  <si>
    <t>OX4 1RW</t>
  </si>
  <si>
    <t>14A Magdalen Road
OXFORD
OX4 1RW</t>
  </si>
  <si>
    <t>RH01536</t>
  </si>
  <si>
    <t>Highland Hospice</t>
  </si>
  <si>
    <t>Ness House
1 Bishops Road</t>
  </si>
  <si>
    <t>INVERNESS</t>
  </si>
  <si>
    <t>IV3 5SB</t>
  </si>
  <si>
    <t>Ness House
1 Bishops Road
INVERNESS
IV3 5SB</t>
  </si>
  <si>
    <t>RH01041</t>
  </si>
  <si>
    <t>Hope House Childrens Hospice</t>
  </si>
  <si>
    <t>Nant Lane
Morda</t>
  </si>
  <si>
    <t>OSWESTRY</t>
  </si>
  <si>
    <t>SY10 9BX</t>
  </si>
  <si>
    <t>Nant Lane
Morda
OSWESTRY
SY10 9BX</t>
  </si>
  <si>
    <t>RH02447</t>
  </si>
  <si>
    <t>Hospice at Home West Cumbria</t>
  </si>
  <si>
    <t>Cumbria House
New Oxford Street</t>
  </si>
  <si>
    <t>WORKINGTON</t>
  </si>
  <si>
    <t>CA14 2NA</t>
  </si>
  <si>
    <t>Cumbria House
New Oxford Street
WORKINGTON
CA14 2NA</t>
  </si>
  <si>
    <t>RH01469</t>
  </si>
  <si>
    <t>Hospice at Home, Carlisle and North Lakeland</t>
  </si>
  <si>
    <t>Valley Court
Barras Lane</t>
  </si>
  <si>
    <t>DALSTON</t>
  </si>
  <si>
    <t>CA5 7NY</t>
  </si>
  <si>
    <t>Valley Court
Barras Lane
DALSTON
CA5 7NY</t>
  </si>
  <si>
    <t>RH00612</t>
  </si>
  <si>
    <t>Hospice in the Weald</t>
  </si>
  <si>
    <t>Maidstone Road
Pembury</t>
  </si>
  <si>
    <t>Tunbridge Wells</t>
  </si>
  <si>
    <t>TN2 4TA</t>
  </si>
  <si>
    <t>Maidstone Road
Pembury
Tunbridge Wells
TN2 4TA</t>
  </si>
  <si>
    <t>RH00150</t>
  </si>
  <si>
    <t>Hospice Isle of Man</t>
  </si>
  <si>
    <t>Isle of Man</t>
  </si>
  <si>
    <t>Strang Rd
Douglas</t>
  </si>
  <si>
    <t>Isle of Man IM4 4RP</t>
  </si>
  <si>
    <t>Strang Rd
Douglas
Isle of Man IM4 4RP
Isle of Man</t>
  </si>
  <si>
    <t>RH00103</t>
  </si>
  <si>
    <t>Hospice of St Francis</t>
  </si>
  <si>
    <t>Spring Garden Lane
Off Shootersway
Northchurch</t>
  </si>
  <si>
    <t>Berkhamsted</t>
  </si>
  <si>
    <t>HP4 3GW</t>
  </si>
  <si>
    <t>Spring Garden Lane
Off Shootersway
Northchurch
Berkhamsted
HP4 3GW</t>
  </si>
  <si>
    <t>RH01137</t>
  </si>
  <si>
    <t xml:space="preserve">Hospice of the Good Shepherd </t>
  </si>
  <si>
    <t>Gordon Lane
Backford
Chester</t>
  </si>
  <si>
    <t>CH2 4DG</t>
  </si>
  <si>
    <t>Gordon Lane
Backford
Chester
Cheshire West
CH2 4DG</t>
  </si>
  <si>
    <t>RH02058</t>
  </si>
  <si>
    <t>Hospice of the Valleys/Hosbis y Cymoedd</t>
  </si>
  <si>
    <t>Festival Drive</t>
  </si>
  <si>
    <t>EBBW VALE</t>
  </si>
  <si>
    <t>NP23 8XF</t>
  </si>
  <si>
    <t>Festival Drive
EBBW VALE
NP23 8XF</t>
  </si>
  <si>
    <t>RH01620</t>
  </si>
  <si>
    <t>HospiceCare North Northumberland</t>
  </si>
  <si>
    <t>Castleside House
40 Narrowgate</t>
  </si>
  <si>
    <t>Alnwick</t>
  </si>
  <si>
    <t>NE66 1JQ</t>
  </si>
  <si>
    <t>Castleside House
40 Narrowgate
Alnwick
NE66 1JQ</t>
  </si>
  <si>
    <t>RH02828</t>
  </si>
  <si>
    <t>Hospiscare</t>
  </si>
  <si>
    <t>Searle House
Dryden Road</t>
  </si>
  <si>
    <t>EXETER</t>
  </si>
  <si>
    <t>EX2 5JJ</t>
  </si>
  <si>
    <t>Searle House
Dryden Road
EXETER
EX2 5JJ</t>
  </si>
  <si>
    <t>RH01876</t>
  </si>
  <si>
    <t>Isabel Hospice</t>
  </si>
  <si>
    <t>61 Bridge Road East</t>
  </si>
  <si>
    <t>Welwyn Garden City</t>
  </si>
  <si>
    <t>AL7 1JR</t>
  </si>
  <si>
    <t>61 Bridge Road East
Welwyn Garden City
AL7 1JR</t>
  </si>
  <si>
    <t>RH00261</t>
  </si>
  <si>
    <t>Jersey Hospice Care</t>
  </si>
  <si>
    <t>Jersey</t>
  </si>
  <si>
    <t>Clarkson House
Le Mont Cochon</t>
  </si>
  <si>
    <t>Jersey JE2 3JB</t>
  </si>
  <si>
    <t>Clarkson House
Le Mont Cochon
Jersey JE2 3JB
Jersey</t>
  </si>
  <si>
    <t>RH02024</t>
  </si>
  <si>
    <t>Jessie May</t>
  </si>
  <si>
    <t>35 Old School House
Kingswood Foundation Estate
Britannia Road
Kingswood</t>
  </si>
  <si>
    <t>Bristol</t>
  </si>
  <si>
    <t>BS15 8DB</t>
  </si>
  <si>
    <t>35 Old School House
Kingswood Foundation Estate
Britannia Road
Kingswood
Bristol
BS15 8DB</t>
  </si>
  <si>
    <t>RH01492</t>
  </si>
  <si>
    <t>Julia's House</t>
  </si>
  <si>
    <t>135 Springdale Road
Broadstone</t>
  </si>
  <si>
    <t>Corfe Mullen</t>
  </si>
  <si>
    <t>BH18 9BP</t>
  </si>
  <si>
    <t>135 Springdale Road
Broadstone
Corfe Mullen
BH18 9BP</t>
  </si>
  <si>
    <t>0531347</t>
  </si>
  <si>
    <t>Kate's Home Nursing</t>
  </si>
  <si>
    <t>George Moore Community Centre</t>
  </si>
  <si>
    <t>Bourton-on-the-Water</t>
  </si>
  <si>
    <t>Cheltenham GL54 2AZ</t>
  </si>
  <si>
    <t>George Moore Community Centre
Bourton-on-the-Water
Cheltenham GL54 2AZ</t>
  </si>
  <si>
    <t>RH00663</t>
  </si>
  <si>
    <t>Katharine House Hospice (Stafford)</t>
  </si>
  <si>
    <t>Weston Road</t>
  </si>
  <si>
    <t>STAFFORD</t>
  </si>
  <si>
    <t>ST16 3SB</t>
  </si>
  <si>
    <t>Weston Road
STAFFORD
ST16 3SB</t>
  </si>
  <si>
    <t>RN10025</t>
  </si>
  <si>
    <t>Keech Hospice Care</t>
  </si>
  <si>
    <t>Great Bramingham Lane
Streatley</t>
  </si>
  <si>
    <t>LUTON</t>
  </si>
  <si>
    <t>LU3 3NT</t>
  </si>
  <si>
    <t>Great Bramingham Lane
Streatley
LUTON
LU3 3NT</t>
  </si>
  <si>
    <t>RH00529</t>
  </si>
  <si>
    <t>Kemp Hospice</t>
  </si>
  <si>
    <t>41 Mason Road</t>
  </si>
  <si>
    <t>Kidderminster</t>
  </si>
  <si>
    <t>DY11 6AG</t>
  </si>
  <si>
    <t>41 Mason Road
Kidderminster
DY11 6AG</t>
  </si>
  <si>
    <t>RN06916</t>
  </si>
  <si>
    <t>Kilbryde Hospice</t>
  </si>
  <si>
    <t>McGuinness Way</t>
  </si>
  <si>
    <t>East Kilbride</t>
  </si>
  <si>
    <t>G75 8GJ</t>
  </si>
  <si>
    <t>McGuinness Way
East Kilbride
G75 8GJ</t>
  </si>
  <si>
    <t>RH02808</t>
  </si>
  <si>
    <t>Kirkwood Hospice</t>
  </si>
  <si>
    <t>21 Albany Road
Dalton</t>
  </si>
  <si>
    <t>HUDDERSFIELD</t>
  </si>
  <si>
    <t>HD5 9UY</t>
  </si>
  <si>
    <t>21 Albany Road
Dalton
HUDDERSFIELD
HD5 9UY</t>
  </si>
  <si>
    <t>RH02998</t>
  </si>
  <si>
    <t>Lakelands Hospice</t>
  </si>
  <si>
    <t>Butland Road
Oakley Vale</t>
  </si>
  <si>
    <t>Corby</t>
  </si>
  <si>
    <t>NN18 8LX</t>
  </si>
  <si>
    <t>Butland Road
Oakley Vale
Corby
NN18 8LX</t>
  </si>
  <si>
    <t>LHN00001</t>
  </si>
  <si>
    <t>War Memorial Community Hospital
Russell Way, London Road</t>
  </si>
  <si>
    <t>Chipping Norton</t>
  </si>
  <si>
    <t>OX7 5FA</t>
  </si>
  <si>
    <t>War Memorial Community Hospital
Russell Way, London Road
Chipping Norton
OX7 5FA</t>
  </si>
  <si>
    <t>RH02017</t>
  </si>
  <si>
    <t>Les Bourgs Hospice</t>
  </si>
  <si>
    <t>Guernsey</t>
  </si>
  <si>
    <t>Andrew Mitchell House
Rue Du Tertre</t>
  </si>
  <si>
    <t>St. Andrew</t>
  </si>
  <si>
    <t>Guernsey GY6 8SF</t>
  </si>
  <si>
    <t>Andrew Mitchell House
Rue Du Tertre
St. Andrew
Guernsey GY6 8SF</t>
  </si>
  <si>
    <t>RH00032</t>
  </si>
  <si>
    <t>Lewis-Manning Hospice Care</t>
  </si>
  <si>
    <t>1 Crichel Mount Road
Lilliput</t>
  </si>
  <si>
    <t>Poole</t>
  </si>
  <si>
    <t>BH14 8LT</t>
  </si>
  <si>
    <t>1 Crichel Mount Road
Lilliput
Poole
BH14 8LT</t>
  </si>
  <si>
    <t>RH02413</t>
  </si>
  <si>
    <t>Lindsey Lodge Hospice</t>
  </si>
  <si>
    <t>Burringham Road</t>
  </si>
  <si>
    <t>SCUNTHORPE</t>
  </si>
  <si>
    <t>DN17 2AA</t>
  </si>
  <si>
    <t>Burringham Road
SCUNTHORPE
DN17 2AA</t>
  </si>
  <si>
    <t>RH02386</t>
  </si>
  <si>
    <t>Longfield</t>
  </si>
  <si>
    <t>Burleigh Lane</t>
  </si>
  <si>
    <t>Minchinhampton</t>
  </si>
  <si>
    <t>GL5 2PQ</t>
  </si>
  <si>
    <t>Burleigh Lane
Minchinhampton
GL5 2PQ</t>
  </si>
  <si>
    <t>RH00021</t>
  </si>
  <si>
    <t>LOROS Leicestershire and Rutland Hospice</t>
  </si>
  <si>
    <t>Groby Road</t>
  </si>
  <si>
    <t>LEICESTER</t>
  </si>
  <si>
    <t>LE3 9QE</t>
  </si>
  <si>
    <t>Groby Road
LEICESTER
LE3 9QE</t>
  </si>
  <si>
    <t>RH02756</t>
  </si>
  <si>
    <t>Marie Curie - Belfast Hospice</t>
  </si>
  <si>
    <t>1A Kensington Rd</t>
  </si>
  <si>
    <t>Belfast BT5 6NF</t>
  </si>
  <si>
    <t>1A Kensington Rd
Belfast BT5 6NF</t>
  </si>
  <si>
    <t>RH01156</t>
  </si>
  <si>
    <t>Marie Curie - Bradford Hospice</t>
  </si>
  <si>
    <t>Maudsley Street</t>
  </si>
  <si>
    <t>Bradford</t>
  </si>
  <si>
    <t>BD3 9LE</t>
  </si>
  <si>
    <t>Maudsley Street
Bradford
BD3 9LE</t>
  </si>
  <si>
    <t>RH02613</t>
  </si>
  <si>
    <t>Marie Curie - Cardiff and the Vale Hospice</t>
  </si>
  <si>
    <t>Bridgeman Rd</t>
  </si>
  <si>
    <t>Penarth CF64 3YR</t>
  </si>
  <si>
    <t>Bridgeman Rd
Penarth CF64 3YR</t>
  </si>
  <si>
    <t>RH02155</t>
  </si>
  <si>
    <t>Marie Curie - Edinburgh Hospice</t>
  </si>
  <si>
    <t>45 Frogston Rd W</t>
  </si>
  <si>
    <t>Edinburgh EH10 7DR</t>
  </si>
  <si>
    <t>45 Frogston Rd W
Edinburgh EH10 7DR</t>
  </si>
  <si>
    <t>RH02372</t>
  </si>
  <si>
    <t>Marie Curie - Glasgow Hospice</t>
  </si>
  <si>
    <t>133 Balornock Rd</t>
  </si>
  <si>
    <t>Springburn</t>
  </si>
  <si>
    <t>Glasgow G21 3US</t>
  </si>
  <si>
    <t>133 Balornock Rd
Springburn
Glasgow G21 3US</t>
  </si>
  <si>
    <t>0210352</t>
  </si>
  <si>
    <t>Marie Curie - Hampstead Hospice</t>
  </si>
  <si>
    <t>11 Lyndhurst Gardens</t>
  </si>
  <si>
    <t>NW3 5NS</t>
  </si>
  <si>
    <t>11 Lyndhurst Gardens
LONDON 
NW3 5NS</t>
  </si>
  <si>
    <t>0210361</t>
  </si>
  <si>
    <t>Marie Curie - Liverpool Hospice</t>
  </si>
  <si>
    <t>Speke Road
Woolton</t>
  </si>
  <si>
    <t>Liverpool</t>
  </si>
  <si>
    <t>L25 8QA</t>
  </si>
  <si>
    <t>Speke Road
Woolton
Liverpool
L25 8QA</t>
  </si>
  <si>
    <t>RH02450</t>
  </si>
  <si>
    <t>Marie Curie - Newcastle Hospice</t>
  </si>
  <si>
    <t>Marie Curie Drive</t>
  </si>
  <si>
    <t>Newcastle upon Tyne</t>
  </si>
  <si>
    <t>NE4 6SS</t>
  </si>
  <si>
    <t>Marie Curie Drive
Newcastle upon Tyne
NE4 6SS</t>
  </si>
  <si>
    <t>RH00048</t>
  </si>
  <si>
    <t>Marie Curie - West Midlands Hospice</t>
  </si>
  <si>
    <t>Marsh Lane</t>
  </si>
  <si>
    <t>Solihull</t>
  </si>
  <si>
    <t>B91 2PQ</t>
  </si>
  <si>
    <t>Marsh Lane
Solihull
B91 2PQ</t>
  </si>
  <si>
    <t>RH01242</t>
  </si>
  <si>
    <t>Martin House</t>
  </si>
  <si>
    <t>Grove Road
Clifford</t>
  </si>
  <si>
    <t>WETHERBY</t>
  </si>
  <si>
    <t>LS23 6TX</t>
  </si>
  <si>
    <t>Grove Road
Clifford
WETHERBY
LS23 6TX</t>
  </si>
  <si>
    <t>RH00095</t>
  </si>
  <si>
    <t>Mary Ann Evans Hospice</t>
  </si>
  <si>
    <t>Eliot Way
George Eliot Hospital Site</t>
  </si>
  <si>
    <t>Nuneaton</t>
  </si>
  <si>
    <t>CV10 7QL</t>
  </si>
  <si>
    <t>Eliot Way
George Eliot Hospital Site
Nuneaton
CV10 7QL</t>
  </si>
  <si>
    <t>RH02241</t>
  </si>
  <si>
    <t>Mary Stevens Hospice</t>
  </si>
  <si>
    <t>221 Hagley Road
Oldswinford</t>
  </si>
  <si>
    <t>STOURBRIDGE</t>
  </si>
  <si>
    <t>DY8 2JR</t>
  </si>
  <si>
    <t>221 Hagley Road
Oldswinford
STOURBRIDGE
DY8 2JR</t>
  </si>
  <si>
    <t>0237311</t>
  </si>
  <si>
    <t>Mountbatten Hospice Group</t>
  </si>
  <si>
    <t>Halberry Lane</t>
  </si>
  <si>
    <t>Newport</t>
  </si>
  <si>
    <t>PO30 2ER</t>
  </si>
  <si>
    <t>Halberry Lane
Newport
PO30 2ER</t>
  </si>
  <si>
    <t>RH02369</t>
  </si>
  <si>
    <t>Naomi House and Jacksplace Children's Hospice</t>
  </si>
  <si>
    <t>Wessex Children's Hospice Trust
Stockbridge Road
Sutton Scotney</t>
  </si>
  <si>
    <t>Winchester</t>
  </si>
  <si>
    <t>SO21 3JE</t>
  </si>
  <si>
    <t>Wessex Children's Hospice Trust
Stockbridge Road
Sutton Scotney
Winchester
SO21 3JE</t>
  </si>
  <si>
    <t>RH02288</t>
  </si>
  <si>
    <t>Nightingale House Hospice</t>
  </si>
  <si>
    <t>Chester Road</t>
  </si>
  <si>
    <t>WREXHAM</t>
  </si>
  <si>
    <t>LL11 2SJ</t>
  </si>
  <si>
    <t>Chester Road
WREXHAM
LL11 2SJ</t>
  </si>
  <si>
    <t>RH01805</t>
  </si>
  <si>
    <t>Noah's Ark Children's Hospice</t>
  </si>
  <si>
    <t>3 Beauchamp Court
10 Victors Way</t>
  </si>
  <si>
    <t>Barnet</t>
  </si>
  <si>
    <t>EN5 5TZ</t>
  </si>
  <si>
    <t>3 Beauchamp Court
10 Victors Way
Barnet
EN5 5TZ</t>
  </si>
  <si>
    <t>RH01912</t>
  </si>
  <si>
    <t>North Devon Hospice</t>
  </si>
  <si>
    <t>Deer Park
Rumsam Road</t>
  </si>
  <si>
    <t>BARNSTAPLE</t>
  </si>
  <si>
    <t>EX32 0HU</t>
  </si>
  <si>
    <t>Deer Park
Rumsam Road
BARNSTAPLE
EX32 0HU</t>
  </si>
  <si>
    <t>RH02935</t>
  </si>
  <si>
    <t>North London Hospice</t>
  </si>
  <si>
    <t>47 Woodside Avenue</t>
  </si>
  <si>
    <t>N12 8TT</t>
  </si>
  <si>
    <t>47 Woodside Avenue
London
N12 8TT</t>
  </si>
  <si>
    <t>RH02258</t>
  </si>
  <si>
    <t>North Yorkshire Hospice Care</t>
  </si>
  <si>
    <t>Crimple House
Hornbeam Park Avenue</t>
  </si>
  <si>
    <t>Harrogate</t>
  </si>
  <si>
    <t>HG2 8QL</t>
  </si>
  <si>
    <t>Crimple House
Hornbeam Park Avenue
Harrogate
HG2 8QL</t>
  </si>
  <si>
    <t>RH01022</t>
  </si>
  <si>
    <t>Northern Ireland Hospice</t>
  </si>
  <si>
    <t>74 Somerton Road</t>
  </si>
  <si>
    <t>Belfast</t>
  </si>
  <si>
    <t>BT15 3LH</t>
  </si>
  <si>
    <t>74 Somerton Road
Belfast
BT15 3LH</t>
  </si>
  <si>
    <t>RH01504</t>
  </si>
  <si>
    <t>Nottinghamshire Hospice</t>
  </si>
  <si>
    <t>384 Woodborough Road</t>
  </si>
  <si>
    <t>NOTTINGHAM</t>
  </si>
  <si>
    <t>NG3 4JF</t>
  </si>
  <si>
    <t>384 Woodborough Road
NOTTINGHAM
NG3 4JF</t>
  </si>
  <si>
    <t>RH01558</t>
  </si>
  <si>
    <t>Oakhaven Hospice</t>
  </si>
  <si>
    <t>Lower Pennington Lane
Pennington</t>
  </si>
  <si>
    <t>LYMINGTON</t>
  </si>
  <si>
    <t>SO41 8ZZ</t>
  </si>
  <si>
    <t>Lower Pennington Lane
Pennington
LYMINGTON
SO41 8ZZ</t>
  </si>
  <si>
    <t>RH00680</t>
  </si>
  <si>
    <t>Overgate Hospice</t>
  </si>
  <si>
    <t>30 Hullen Edge Road</t>
  </si>
  <si>
    <t>Elland</t>
  </si>
  <si>
    <t>HX5 0QY</t>
  </si>
  <si>
    <t>30 Hullen Edge Road
Elland
HX5 0QY</t>
  </si>
  <si>
    <t>RH01887</t>
  </si>
  <si>
    <t>Paul Sartori Foundation</t>
  </si>
  <si>
    <t>Paul Sartori House
Winch Lane</t>
  </si>
  <si>
    <t>HAVERFORDWEST</t>
  </si>
  <si>
    <t>SA61 1RP</t>
  </si>
  <si>
    <t>Paul Sartori House
Winch Lane
HAVERFORDWEST
SA61 1RP</t>
  </si>
  <si>
    <t>RH01057</t>
  </si>
  <si>
    <t>Pendleside Hospice</t>
  </si>
  <si>
    <t>Pendleside
Colne Road
Reedley
Burnley</t>
  </si>
  <si>
    <t>BB10 2LW</t>
  </si>
  <si>
    <t>Pendleside
Colne Road
Reedley
Burnley
Lancashire
BB10 2LW</t>
  </si>
  <si>
    <t>RH01947</t>
  </si>
  <si>
    <t>Phyllis Tuckwell Hospice</t>
  </si>
  <si>
    <t>Waverley Lane</t>
  </si>
  <si>
    <t>FARNHAM</t>
  </si>
  <si>
    <t>GU9 8BL</t>
  </si>
  <si>
    <t>Waverley Lane
FARNHAM
GU9 8BL</t>
  </si>
  <si>
    <t>RH00545</t>
  </si>
  <si>
    <t>Pilgrims Hospices In East Kent</t>
  </si>
  <si>
    <t>56 London Road</t>
  </si>
  <si>
    <t>Canterbury</t>
  </si>
  <si>
    <t>CT2 8JA</t>
  </si>
  <si>
    <t>56 London Road
Canterbury
CT2 8JA</t>
  </si>
  <si>
    <t>RH00295</t>
  </si>
  <si>
    <t>Primrose Hospice</t>
  </si>
  <si>
    <t>St. Godwalds Road</t>
  </si>
  <si>
    <t>BROMSGROVE</t>
  </si>
  <si>
    <t>B60 3BW</t>
  </si>
  <si>
    <t>St. Godwalds Road
BROMSGROVE
B60 3BW</t>
  </si>
  <si>
    <t>RH02837</t>
  </si>
  <si>
    <t>Prince and Princess of Wales Hospice</t>
  </si>
  <si>
    <t>71 Carlton Place</t>
  </si>
  <si>
    <t>Glasgow</t>
  </si>
  <si>
    <t>G5 9TD</t>
  </si>
  <si>
    <t>71 Carlton Place
Glasgow
G5 9TD</t>
  </si>
  <si>
    <t>RH01212</t>
  </si>
  <si>
    <t>Princess Alice Hospice</t>
  </si>
  <si>
    <t>West End Lane</t>
  </si>
  <si>
    <t>ESHER</t>
  </si>
  <si>
    <t>KT10 8NA</t>
  </si>
  <si>
    <t>West End Lane
ESHER
KT10 8NA</t>
  </si>
  <si>
    <t>RH00844</t>
  </si>
  <si>
    <t>Prospect Hospice</t>
  </si>
  <si>
    <t>Moormead Road
Wroughton</t>
  </si>
  <si>
    <t>SWINDON</t>
  </si>
  <si>
    <t>SN4 9BY</t>
  </si>
  <si>
    <t>Moormead Road
Wroughton
SWINDON
SN4 9BY</t>
  </si>
  <si>
    <t>RH01130</t>
  </si>
  <si>
    <t>Queenscourt Hospice</t>
  </si>
  <si>
    <t>Town Lane
SOUTHPORT</t>
  </si>
  <si>
    <t>Sefton</t>
  </si>
  <si>
    <t>PR8 6RE</t>
  </si>
  <si>
    <t>Town Lane
SOUTHPORT
Sefton
PR8 6RE</t>
  </si>
  <si>
    <t>RH02977</t>
  </si>
  <si>
    <t>Rainbows Hospice for Children and Young People</t>
  </si>
  <si>
    <t>Lark Rise</t>
  </si>
  <si>
    <t>Loughborough</t>
  </si>
  <si>
    <t>LE11 2HS</t>
  </si>
  <si>
    <t>Lark Rise
Loughborough
LE11 2HS</t>
  </si>
  <si>
    <t>1200057</t>
  </si>
  <si>
    <t>Rennie Grove Peace Hospice Care</t>
  </si>
  <si>
    <t>Peace Drive</t>
  </si>
  <si>
    <t>WATFORD</t>
  </si>
  <si>
    <t>WD17 3PH</t>
  </si>
  <si>
    <t>Peace Drive
WATFORD
WD17 3PH</t>
  </si>
  <si>
    <t>RH02127</t>
  </si>
  <si>
    <t>Richard House Children's Hospice </t>
  </si>
  <si>
    <t>Richard House Drive
Beckton</t>
  </si>
  <si>
    <t>E16 3RG</t>
  </si>
  <si>
    <t>Richard House Drive
Beckton
London
E16 3RG</t>
  </si>
  <si>
    <t>RH00947</t>
  </si>
  <si>
    <t>Rosemary Foundation - Hospice at Home</t>
  </si>
  <si>
    <t>35 Lavant Street</t>
  </si>
  <si>
    <t>PETERSFIELD</t>
  </si>
  <si>
    <t>GU32 3EL</t>
  </si>
  <si>
    <t>35 Lavant Street
PETERSFIELD
GU32 3EL</t>
  </si>
  <si>
    <t>RH02429</t>
  </si>
  <si>
    <t>Rossendale Hospice</t>
  </si>
  <si>
    <t>New Cribden House
Rossendale PHCC
161 Bacup Road
Rawtenstall</t>
  </si>
  <si>
    <t>BB4 7PL</t>
  </si>
  <si>
    <t>New Cribden House
Rossendale PHCC
161 Bacup Road
Rawtenstall
Lancashire
BB4 7PL</t>
  </si>
  <si>
    <t>RN05968</t>
  </si>
  <si>
    <t>Rotherham Hospice</t>
  </si>
  <si>
    <t>Broom Road</t>
  </si>
  <si>
    <t>Rotherham</t>
  </si>
  <si>
    <t>S60 2SW</t>
  </si>
  <si>
    <t>Broom Road
Rotherham
S60 2SW</t>
  </si>
  <si>
    <t>RH00243</t>
  </si>
  <si>
    <t>Rowcroft - The Torbay and South Devon Hospice</t>
  </si>
  <si>
    <t>Rowcroft House
Avenue Road</t>
  </si>
  <si>
    <t>TORQUAY</t>
  </si>
  <si>
    <t>TQ2 5LS</t>
  </si>
  <si>
    <t>Rowcroft House
Avenue Road
TORQUAY
TQ2 5LS</t>
  </si>
  <si>
    <t>0350698</t>
  </si>
  <si>
    <t>Royal Trinity Hospice</t>
  </si>
  <si>
    <t>30 Clapham Common North Side</t>
  </si>
  <si>
    <t>SW4 0RN</t>
  </si>
  <si>
    <t>30 Clapham Common North Side
London
SW4 0RN</t>
  </si>
  <si>
    <t>RH01483</t>
  </si>
  <si>
    <t>Saint Catherine's Hospice</t>
  </si>
  <si>
    <t>Throxenby Lane</t>
  </si>
  <si>
    <t>SCARBOROUGH</t>
  </si>
  <si>
    <t>YO12 5RE</t>
  </si>
  <si>
    <t>Throxenby Lane
SCARBOROUGH
YO12 5RE</t>
  </si>
  <si>
    <t>RH01467</t>
  </si>
  <si>
    <t>Saint Francis Hospice</t>
  </si>
  <si>
    <t>The Hall
Broxhill Road
Havering-Atte-Bower</t>
  </si>
  <si>
    <t>ROMFORD</t>
  </si>
  <si>
    <t>RM3 0UX</t>
  </si>
  <si>
    <t>The Hall
Broxhill Road
Havering-Atte-Bower
ROMFORD
RM3 0UX</t>
  </si>
  <si>
    <t>RH01742</t>
  </si>
  <si>
    <t>Severn Hospice</t>
  </si>
  <si>
    <t>Bicton Heath</t>
  </si>
  <si>
    <t>Shrewsbury</t>
  </si>
  <si>
    <t>SY3 8HS</t>
  </si>
  <si>
    <t>Bicton Heath
Shrewsbury
SY3 8HS</t>
  </si>
  <si>
    <t>RH01244</t>
  </si>
  <si>
    <t>Shalom House</t>
  </si>
  <si>
    <t>113 Nunn Street</t>
  </si>
  <si>
    <t>St Davids</t>
  </si>
  <si>
    <t>SA62 6BP</t>
  </si>
  <si>
    <t>113 Nunn Street
St Davids
SA62 6BP</t>
  </si>
  <si>
    <t>RH02451</t>
  </si>
  <si>
    <t>Shipston Home Nursing</t>
  </si>
  <si>
    <t>Ellen Badger Hospital
Stratford Road</t>
  </si>
  <si>
    <t>Shipston-on-Stour</t>
  </si>
  <si>
    <t>CV36 4AX</t>
  </si>
  <si>
    <t>Ellen Badger Hospital
Stratford Road
Shipston-on-Stour
CV36 4AX</t>
  </si>
  <si>
    <t>RN12294</t>
  </si>
  <si>
    <t>Shooting Star Children's Hospices</t>
  </si>
  <si>
    <t>Bridge House
Addlestone Road</t>
  </si>
  <si>
    <t>ADDLESTONE</t>
  </si>
  <si>
    <t>KT15 2UE</t>
  </si>
  <si>
    <t>Bridge House
Addlestone Road
ADDLESTONE
KT15 2UE</t>
  </si>
  <si>
    <t>GO615</t>
  </si>
  <si>
    <t>Skanda Vale Hospice</t>
  </si>
  <si>
    <t>Saron</t>
  </si>
  <si>
    <t>LLANDYSUL</t>
  </si>
  <si>
    <t>SA44 5DY</t>
  </si>
  <si>
    <t>Saron
LLANDYSUL
SA44 5DY</t>
  </si>
  <si>
    <t>RH00839</t>
  </si>
  <si>
    <t>South Bucks Hospice</t>
  </si>
  <si>
    <t>Butterfly House
Kingswood Park</t>
  </si>
  <si>
    <t>HIGH WYCOMBE</t>
  </si>
  <si>
    <t>HP13 6GR</t>
  </si>
  <si>
    <t>Butterfly House
Kingswood Park
HIGH WYCOMBE
HP13 6GR</t>
  </si>
  <si>
    <t>RH00883</t>
  </si>
  <si>
    <t>Southern Area Hospice Services</t>
  </si>
  <si>
    <t>St John's House
Courtenay Hill</t>
  </si>
  <si>
    <t>NEWRY</t>
  </si>
  <si>
    <t>BT34 2EB</t>
  </si>
  <si>
    <t>St John's House
Courtenay Hill
NEWRY
BT34 2EB</t>
  </si>
  <si>
    <t>Southern Hospice Group</t>
  </si>
  <si>
    <t>St. Barnabas House 2 Titnore Lane Goring-by-Sea</t>
  </si>
  <si>
    <t>WORTHING</t>
  </si>
  <si>
    <t>BN12 6NZ</t>
  </si>
  <si>
    <t>St. Barnabas House 2 Titnore Lane Goring-by-Sea
WORTHING
BN12 6NZ</t>
  </si>
  <si>
    <t>RH01397</t>
  </si>
  <si>
    <t>Springhill Hospice</t>
  </si>
  <si>
    <t>Broad Lane</t>
  </si>
  <si>
    <t>Rochdale</t>
  </si>
  <si>
    <t>OL16 4PZ</t>
  </si>
  <si>
    <t>Broad Lane
Rochdale
OL16 4PZ</t>
  </si>
  <si>
    <t>RH01000</t>
  </si>
  <si>
    <t>St Andrew's Hospice (Grimsby)</t>
  </si>
  <si>
    <t>Peaks Lane</t>
  </si>
  <si>
    <t>Grimsby</t>
  </si>
  <si>
    <t>DN32 9RP</t>
  </si>
  <si>
    <t>Peaks Lane
Grimsby
DN32 9RP</t>
  </si>
  <si>
    <t>RH01883</t>
  </si>
  <si>
    <t>St Andrew's Hospice (Lanarkshire)</t>
  </si>
  <si>
    <t>Henderson Street</t>
  </si>
  <si>
    <t>Airdrie</t>
  </si>
  <si>
    <t>ML6 6DJ</t>
  </si>
  <si>
    <t>Henderson Street
Airdrie
ML6 6DJ</t>
  </si>
  <si>
    <t>RH01642</t>
  </si>
  <si>
    <t>St Ann's Hospice</t>
  </si>
  <si>
    <t>St Ann's Road North
Heald Green
CHEADLE</t>
  </si>
  <si>
    <t>Stockport</t>
  </si>
  <si>
    <t>SK8 3SZ</t>
  </si>
  <si>
    <t>St Ann's Road North
Heald Green
CHEADLE
Stockport
SK8 3SZ</t>
  </si>
  <si>
    <t>RH00943</t>
  </si>
  <si>
    <t>St Barnabas Lincolnshire Hospice</t>
  </si>
  <si>
    <t>36 Nettleham Road</t>
  </si>
  <si>
    <t>Lincoln</t>
  </si>
  <si>
    <t>LN2 1RE</t>
  </si>
  <si>
    <t>36 Nettleham Road
Lincoln
LN2 1RE</t>
  </si>
  <si>
    <t>RH02045</t>
  </si>
  <si>
    <t>St Catherine's Hospice (Crawley)</t>
  </si>
  <si>
    <t>Malthouse Road</t>
  </si>
  <si>
    <t>Crawley</t>
  </si>
  <si>
    <t>RH10 6BH</t>
  </si>
  <si>
    <t>Malthouse Road
Crawley
RH10 6BH</t>
  </si>
  <si>
    <t>RH01815</t>
  </si>
  <si>
    <t>St Catherine's Hospice, Lancashire</t>
  </si>
  <si>
    <t>Lostock Hall
Lostock Lane
PRESTON</t>
  </si>
  <si>
    <t>PR5 5XU</t>
  </si>
  <si>
    <t>Lostock Hall
Lostock Lane
PRESTON
Lancashire
PR5 5XU</t>
  </si>
  <si>
    <t>RH02486</t>
  </si>
  <si>
    <t>St Christopher's Hospice</t>
  </si>
  <si>
    <t>51-59 Lawrie Park Road
Sydenham</t>
  </si>
  <si>
    <t>SE26 6DZ</t>
  </si>
  <si>
    <t>51-59 Lawrie Park Road
Sydenham
LONDON
SE26 6DZ</t>
  </si>
  <si>
    <t>RH02405</t>
  </si>
  <si>
    <t>St Clare West Essex Hospice Care Trust</t>
  </si>
  <si>
    <t>Hastingwood Road</t>
  </si>
  <si>
    <t>HASTINGWOOD</t>
  </si>
  <si>
    <t>CM17 9JX</t>
  </si>
  <si>
    <t>Hastingwood Road
HASTINGWOOD
CM17 9JX</t>
  </si>
  <si>
    <t>RH02293</t>
  </si>
  <si>
    <t>St Columba's Hospice</t>
  </si>
  <si>
    <t>15 Boswall Road</t>
  </si>
  <si>
    <t>EDINBURGH</t>
  </si>
  <si>
    <t>EH5 3RW</t>
  </si>
  <si>
    <t>15 Boswall Road
EDINBURGH
EH5 3RW</t>
  </si>
  <si>
    <t>RH00924</t>
  </si>
  <si>
    <t>St Cuthbert's Hospice</t>
  </si>
  <si>
    <t>Park House Road
Merryoaks</t>
  </si>
  <si>
    <t>Durham</t>
  </si>
  <si>
    <t>DH1 3QF</t>
  </si>
  <si>
    <t>Park House Road
Merryoaks
Durham
DH1 3QF</t>
  </si>
  <si>
    <t>RH01926</t>
  </si>
  <si>
    <t>St David's Foundation Hospice Care</t>
  </si>
  <si>
    <t>Blackett Avenue
MALPAS</t>
  </si>
  <si>
    <t>NP20 6NH</t>
  </si>
  <si>
    <t>Blackett Avenue
MALPAS
Newport
NP20 6NH</t>
  </si>
  <si>
    <t>RH02363</t>
  </si>
  <si>
    <t>St David's Hospice</t>
  </si>
  <si>
    <t>Abbey Road</t>
  </si>
  <si>
    <t>Llandudno</t>
  </si>
  <si>
    <t>LL30 2EN</t>
  </si>
  <si>
    <t>Abbey Road
Llandudno
LL30 2EN</t>
  </si>
  <si>
    <t>RH01640</t>
  </si>
  <si>
    <t>St Elizabeth Hospice</t>
  </si>
  <si>
    <t>565 Foxhall Road</t>
  </si>
  <si>
    <t>Ipswich</t>
  </si>
  <si>
    <t>IP3 8LX</t>
  </si>
  <si>
    <t>565 Foxhall Road
Ipswich
IP3 8LX</t>
  </si>
  <si>
    <t>RH02951</t>
  </si>
  <si>
    <t>St Gemma's Hospice</t>
  </si>
  <si>
    <t>329 Harrogate Road</t>
  </si>
  <si>
    <t>LEEDS</t>
  </si>
  <si>
    <t>LS17 6QD</t>
  </si>
  <si>
    <t>329 Harrogate Road
LEEDS
LS17 6QD</t>
  </si>
  <si>
    <t>RH00169</t>
  </si>
  <si>
    <t>St Giles Hospice</t>
  </si>
  <si>
    <t>St Giles Hospice
Fisherwick Road
Whittington</t>
  </si>
  <si>
    <t>LICHFIELD</t>
  </si>
  <si>
    <t>WS14 9LH</t>
  </si>
  <si>
    <t>St Giles Hospice
Fisherwick Road
Whittington
LICHFIELD
WS14 9LH</t>
  </si>
  <si>
    <t>RH02706</t>
  </si>
  <si>
    <t>St Helena</t>
  </si>
  <si>
    <t>Myland Hall Barncroft Close Highwoods</t>
  </si>
  <si>
    <t>COLCHESTER </t>
  </si>
  <si>
    <t>CO4 9JU</t>
  </si>
  <si>
    <t>Myland Hall Barncroft Close Highwoods
COLCHESTER 
CO4 9JU</t>
  </si>
  <si>
    <t>RH00180</t>
  </si>
  <si>
    <t>St John's Hospice (London)</t>
  </si>
  <si>
    <t>Hospital of St John &amp; St Elizabeth
60 Grove End
St John's Wood</t>
  </si>
  <si>
    <t>NW8 9NH</t>
  </si>
  <si>
    <t>Hospital of St John &amp; St Elizabeth
60 Grove End
St John's Wood
London
NW8 9NH</t>
  </si>
  <si>
    <t>RH00810</t>
  </si>
  <si>
    <t>St John's Hospice, Lancaster</t>
  </si>
  <si>
    <t>Slyne Road</t>
  </si>
  <si>
    <t>Lancaster</t>
  </si>
  <si>
    <t>LA2 6ST</t>
  </si>
  <si>
    <t>Slyne Road
Lancaster
LA2 6ST</t>
  </si>
  <si>
    <t>RH00005</t>
  </si>
  <si>
    <t>St Joseph's Hospice (London)</t>
  </si>
  <si>
    <t>Mare Street</t>
  </si>
  <si>
    <t>E8 4SA</t>
  </si>
  <si>
    <t>Mare Street
LONDON
E8 4SA</t>
  </si>
  <si>
    <t>RH02757</t>
  </si>
  <si>
    <t>St Joseph's Hospice Association</t>
  </si>
  <si>
    <t>Ince Road</t>
  </si>
  <si>
    <t>LIVERPOOL</t>
  </si>
  <si>
    <t>L23 4UE</t>
  </si>
  <si>
    <t>Ince Road
LIVERPOOL
L23 4UE</t>
  </si>
  <si>
    <t>RH00981</t>
  </si>
  <si>
    <t>St Kentigern Hospice</t>
  </si>
  <si>
    <t>Upper Denbigh Road</t>
  </si>
  <si>
    <t>St Asaph</t>
  </si>
  <si>
    <t>LL17 0RS</t>
  </si>
  <si>
    <t>Upper Denbigh Road
St Asaph
LL17 0RS</t>
  </si>
  <si>
    <t>RH01862</t>
  </si>
  <si>
    <t>St Leonard's Hospice</t>
  </si>
  <si>
    <t>185 Tadcaster Road</t>
  </si>
  <si>
    <t>YORK</t>
  </si>
  <si>
    <t>YO24 1GL</t>
  </si>
  <si>
    <t>185 Tadcaster Road
YORK
YO24 1GL</t>
  </si>
  <si>
    <t>RH00264</t>
  </si>
  <si>
    <t>St Luke's Cheshire Hospice</t>
  </si>
  <si>
    <t>Grosvenor House
Queensway
WINSFORD</t>
  </si>
  <si>
    <t>CW7 1BH</t>
  </si>
  <si>
    <t>Grosvenor House
Queensway
WINSFORD
Cheshire West
CW7 1BH</t>
  </si>
  <si>
    <t>0434537</t>
  </si>
  <si>
    <t>St Luke's Hospice (Basildon)</t>
  </si>
  <si>
    <t>Fobbing Farm
Nethermayne</t>
  </si>
  <si>
    <t>BASILDON</t>
  </si>
  <si>
    <t>SS16 5NJ</t>
  </si>
  <si>
    <t>Fobbing Farm
Nethermayne
BASILDON
SS16 5NJ</t>
  </si>
  <si>
    <t>RH02231</t>
  </si>
  <si>
    <t>St Luke's Hospice (Harrow And Brent)</t>
  </si>
  <si>
    <t>Kenton Grange
Kenton Road</t>
  </si>
  <si>
    <t>Harrow</t>
  </si>
  <si>
    <t>HA3 0YG</t>
  </si>
  <si>
    <t>Kenton Grange
Kenton Road
Harrow
HA3 0YG</t>
  </si>
  <si>
    <t>RH01988</t>
  </si>
  <si>
    <t>St Luke's Hospice (Sheffield)</t>
  </si>
  <si>
    <t>Little Common Lane
off Abbey Lane</t>
  </si>
  <si>
    <t>S11 9NE</t>
  </si>
  <si>
    <t>Little Common Lane
off Abbey Lane
Sheffield
S11 9NE</t>
  </si>
  <si>
    <t>RH02877</t>
  </si>
  <si>
    <t>St Luke's Hospice Plymouth</t>
  </si>
  <si>
    <t>Stamford Road
Turnchapel</t>
  </si>
  <si>
    <t>Plymouth</t>
  </si>
  <si>
    <t>PL9 9XA</t>
  </si>
  <si>
    <t>Stamford Road
Turnchapel
Plymouth
PL9 9XA</t>
  </si>
  <si>
    <t>RH02530</t>
  </si>
  <si>
    <t>St Margaret of Scotland Hospice</t>
  </si>
  <si>
    <t>East Barns Street
Clydebank</t>
  </si>
  <si>
    <t>G81 1EG</t>
  </si>
  <si>
    <t>East Barns Street
Clydebank
Glasgow
G81 1EG</t>
  </si>
  <si>
    <t>RH02313</t>
  </si>
  <si>
    <t>St Margaret's Somerset Hospice</t>
  </si>
  <si>
    <t>Heron Drive
Bishops Hull</t>
  </si>
  <si>
    <t>TAUNTON</t>
  </si>
  <si>
    <t>TA1 5HA</t>
  </si>
  <si>
    <t>Heron Drive
Bishops Hull
TAUNTON
TA1 5HA</t>
  </si>
  <si>
    <t>RH00889</t>
  </si>
  <si>
    <t>St Mary's Hospice</t>
  </si>
  <si>
    <t>Ford Park Crescent
Ulverston</t>
  </si>
  <si>
    <t>Cumbria</t>
  </si>
  <si>
    <t>LA12 7JP</t>
  </si>
  <si>
    <t>Ford Park Crescent
Ulverston
Cumbria
LA12 7JP</t>
  </si>
  <si>
    <t>RH01129</t>
  </si>
  <si>
    <t>St Michael's Hospice (Hastings &amp; Rother)</t>
  </si>
  <si>
    <t>25 Upper Maze Hill</t>
  </si>
  <si>
    <t>St Leonards on Sea</t>
  </si>
  <si>
    <t>TN38 0LB</t>
  </si>
  <si>
    <t>25 Upper Maze Hill
St Leonards on Sea
TN38 0LB</t>
  </si>
  <si>
    <t>RH02136</t>
  </si>
  <si>
    <t>St Michael's Hospice (Hereford)</t>
  </si>
  <si>
    <t>Bartestree
Hereford</t>
  </si>
  <si>
    <t>HEREFORD</t>
  </si>
  <si>
    <t>HR14HA</t>
  </si>
  <si>
    <t>Bartestree
Hereford
HEREFORD
HR14HA</t>
  </si>
  <si>
    <t>RH02536</t>
  </si>
  <si>
    <t>St Michael's Hospice (North Hampshire)</t>
  </si>
  <si>
    <t>Basil de Ferranti House
Aldermaston Road</t>
  </si>
  <si>
    <t>BASINGSTOKE</t>
  </si>
  <si>
    <t>RG24 9NB</t>
  </si>
  <si>
    <t>Basil de Ferranti House
Aldermaston Road
BASINGSTOKE
RG24 9NB</t>
  </si>
  <si>
    <t>RH02133</t>
  </si>
  <si>
    <t>St Nicholas Hospice Care</t>
  </si>
  <si>
    <t>Hardwick Lane</t>
  </si>
  <si>
    <t>Bury St Edmunds</t>
  </si>
  <si>
    <t>IP33 2QY</t>
  </si>
  <si>
    <t>Hardwick Lane
Bury St Edmunds
IP33 2QY</t>
  </si>
  <si>
    <t>RH00156</t>
  </si>
  <si>
    <t>St Oswald's Hospice</t>
  </si>
  <si>
    <t>Regent Avenue
Gosforth</t>
  </si>
  <si>
    <t>NE3 1EE</t>
  </si>
  <si>
    <t>Regent Avenue
Gosforth
Newcastle upon Tyne
NE3 1EE</t>
  </si>
  <si>
    <t>RH02715</t>
  </si>
  <si>
    <t>St Peter &amp; St James Hospice</t>
  </si>
  <si>
    <t>North Common Road
North Chailey</t>
  </si>
  <si>
    <t>Lewes</t>
  </si>
  <si>
    <t>BN8 4ED</t>
  </si>
  <si>
    <t>North Common Road
North Chailey
Lewes
BN8 4ED</t>
  </si>
  <si>
    <t>RH02572</t>
  </si>
  <si>
    <t>St Peter's Hospice</t>
  </si>
  <si>
    <t>Charlton Road
Brentry</t>
  </si>
  <si>
    <t>BS10 6NL</t>
  </si>
  <si>
    <t>Charlton Road
Brentry
Bristol
BS10 6NL</t>
  </si>
  <si>
    <t>RH00190</t>
  </si>
  <si>
    <t>St Raphael's Hospice</t>
  </si>
  <si>
    <t>London Road</t>
  </si>
  <si>
    <t>SUTTON</t>
  </si>
  <si>
    <t>SM3 9DX</t>
  </si>
  <si>
    <t>London Road
SUTTON
SM3 9DX</t>
  </si>
  <si>
    <t>RH00030</t>
  </si>
  <si>
    <t>St Richard's Hospice</t>
  </si>
  <si>
    <t>Wildwood Drive</t>
  </si>
  <si>
    <t>Worcester</t>
  </si>
  <si>
    <t>WR5 2QT</t>
  </si>
  <si>
    <t>Wildwood Drive
Worcester
WR5 2QT</t>
  </si>
  <si>
    <t>RH00610</t>
  </si>
  <si>
    <t>St Rocco's Hospice</t>
  </si>
  <si>
    <t>Lockton Lane
Bewsey</t>
  </si>
  <si>
    <t>Warrington</t>
  </si>
  <si>
    <t>WA5 0BW</t>
  </si>
  <si>
    <t>Lockton Lane
Bewsey
Warrington
WA5 0BW</t>
  </si>
  <si>
    <t>RH01146</t>
  </si>
  <si>
    <t>St Vincent's Hospice</t>
  </si>
  <si>
    <t>Midton Road
Howwood</t>
  </si>
  <si>
    <t>Johnstone</t>
  </si>
  <si>
    <t>PA9 1AF</t>
  </si>
  <si>
    <t>Midton Road
Howwood
Johnstone
PA9 1AF</t>
  </si>
  <si>
    <t>RH02381</t>
  </si>
  <si>
    <t>St Wilfrid's Hospice (Chichester)</t>
  </si>
  <si>
    <t>Walton Lane
Bosham</t>
  </si>
  <si>
    <t>CHICHESTER</t>
  </si>
  <si>
    <t>PO18 8QB</t>
  </si>
  <si>
    <t>Walton Lane
Bosham
CHICHESTER
PO18 8QB</t>
  </si>
  <si>
    <t>RH01078</t>
  </si>
  <si>
    <t>St Wilfrid's Hospice (Eastbourne)</t>
  </si>
  <si>
    <t>1 Broadwater Way</t>
  </si>
  <si>
    <t>EASTBOURNE</t>
  </si>
  <si>
    <t>BN22 9PZ</t>
  </si>
  <si>
    <t>1 Broadwater Way
EASTBOURNE
BN22 9PZ</t>
  </si>
  <si>
    <t>RH00230</t>
  </si>
  <si>
    <t>Strathcarron Hospice</t>
  </si>
  <si>
    <t>Randolph Hill
Fankerton</t>
  </si>
  <si>
    <t>DENNY</t>
  </si>
  <si>
    <t>FK6 5HJ</t>
  </si>
  <si>
    <t>Randolph Hill
Fankerton
DENNY
FK6 5HJ</t>
  </si>
  <si>
    <t>RH02214</t>
  </si>
  <si>
    <t>Sue Ryder - Duchess of Kent Hospice</t>
  </si>
  <si>
    <t>22 Liebenrood Road</t>
  </si>
  <si>
    <t>Reading</t>
  </si>
  <si>
    <t>RG30 2DX</t>
  </si>
  <si>
    <t>22 Liebenrood Road
Reading
RG30 2DX</t>
  </si>
  <si>
    <t>RH02074</t>
  </si>
  <si>
    <t>Sue Ryder - Leckhampton Court Hospice</t>
  </si>
  <si>
    <t>Leckhampton Court Hospice
Church Road
Leckhampton</t>
  </si>
  <si>
    <t>CHELTENHAM</t>
  </si>
  <si>
    <t>GL53 0QJ</t>
  </si>
  <si>
    <t>Leckhampton Court Hospice
Church Road
Leckhampton
CHELTENHAM
GL53 0QJ</t>
  </si>
  <si>
    <t>RH01045</t>
  </si>
  <si>
    <t>Sue Ryder - Manorlands Hospice</t>
  </si>
  <si>
    <t>Hebden Road
Oxenhope</t>
  </si>
  <si>
    <t>Keighley</t>
  </si>
  <si>
    <t>BD22 9HJ</t>
  </si>
  <si>
    <t>Hebden Road
Oxenhope
Keighley
BD22 9HJ</t>
  </si>
  <si>
    <t>RH00809</t>
  </si>
  <si>
    <t>Sue Ryder - Nettlebed Hospice (South Oxfordshire Palliative Care Hub)</t>
  </si>
  <si>
    <t>Joyce Grove
Nettlebed</t>
  </si>
  <si>
    <t>Henley on Thames</t>
  </si>
  <si>
    <t>RG9 5DF</t>
  </si>
  <si>
    <t>Joyce Grove
Nettlebed
Henley on Thames
RG9 5DF</t>
  </si>
  <si>
    <t>RH00511</t>
  </si>
  <si>
    <t>Sue Ryder - St John's Hospice</t>
  </si>
  <si>
    <t>St John's Road
Moggerhanger</t>
  </si>
  <si>
    <t>Bedford</t>
  </si>
  <si>
    <t>MK44 3RJ</t>
  </si>
  <si>
    <t>St John's Road
Moggerhanger
Bedford
MK44 3RJ</t>
  </si>
  <si>
    <t>RH01788</t>
  </si>
  <si>
    <t>Sue Ryder - Thorpe Hall Hospice</t>
  </si>
  <si>
    <t>Thorpe Hall Hospice
Thorpe Road</t>
  </si>
  <si>
    <t>PETERBOROUGH</t>
  </si>
  <si>
    <t>PE3 6LW</t>
  </si>
  <si>
    <t>Thorpe Hall Hospice
Thorpe Road
PETERBOROUGH
PE3 6LW</t>
  </si>
  <si>
    <t>RH02235</t>
  </si>
  <si>
    <t>Sue Ryder - Wheatfields Hospice</t>
  </si>
  <si>
    <t>Grove Road
Headingley</t>
  </si>
  <si>
    <t>Leeds</t>
  </si>
  <si>
    <t>LS6 2AE</t>
  </si>
  <si>
    <t>Grove Road
Headingley
Leeds
LS6 2AE</t>
  </si>
  <si>
    <t>RH01409</t>
  </si>
  <si>
    <t>Teesside Hospice Care Foundation</t>
  </si>
  <si>
    <t>1 Northgate Road
Linthorpe</t>
  </si>
  <si>
    <t>Middlesbrough</t>
  </si>
  <si>
    <t>TS5 5NW</t>
  </si>
  <si>
    <t>1 Northgate Road
Linthorpe
Middlesbrough
TS5 5NW</t>
  </si>
  <si>
    <t>RH01457</t>
  </si>
  <si>
    <t>Thames Hospice</t>
  </si>
  <si>
    <t>Pine Lodge
Hatch Lane</t>
  </si>
  <si>
    <t>Windsor</t>
  </si>
  <si>
    <t>SL4 3RW</t>
  </si>
  <si>
    <t>Pine Lodge
Hatch Lane
Windsor
SL4 3RW</t>
  </si>
  <si>
    <t>RH00313</t>
  </si>
  <si>
    <t>The Ayrshire Hospice</t>
  </si>
  <si>
    <t>35-37 Racecourse Road</t>
  </si>
  <si>
    <t>AYR</t>
  </si>
  <si>
    <t>KA7 2TG</t>
  </si>
  <si>
    <t>35-37 Racecourse Road
AYR
KA7 2TG</t>
  </si>
  <si>
    <t>RH00678</t>
  </si>
  <si>
    <t>The Darlington &amp; District Hospice Movement (St Teresa's Hospice)</t>
  </si>
  <si>
    <t>Darlington &amp; District Hospice Movement
The Woodlands
Woodland Road</t>
  </si>
  <si>
    <t>Darlington</t>
  </si>
  <si>
    <t>DL3 7UA</t>
  </si>
  <si>
    <t>Darlington &amp; District Hospice Movement
The Woodlands
Woodland Road
Darlington
DL3 7UA</t>
  </si>
  <si>
    <t>RH01468</t>
  </si>
  <si>
    <t>The Myton Hospices</t>
  </si>
  <si>
    <t>Myton Lane
Myton Road</t>
  </si>
  <si>
    <t>Warwick</t>
  </si>
  <si>
    <t>CV34 6PX</t>
  </si>
  <si>
    <t>Myton Lane
Myton Road
Warwick
CV34 6PX</t>
  </si>
  <si>
    <t>RH00783</t>
  </si>
  <si>
    <t>The Norfolk Hospice, Tapping House</t>
  </si>
  <si>
    <t>Wheatfields
Hillington</t>
  </si>
  <si>
    <t>KING'S LYNN</t>
  </si>
  <si>
    <t>PE31 6BH</t>
  </si>
  <si>
    <t>Wheatfields
Hillington
KING'S LYNN
PE31 6BH</t>
  </si>
  <si>
    <t>RH02116</t>
  </si>
  <si>
    <t>The Prince of Wales Hospice</t>
  </si>
  <si>
    <t>Halfpenny Lane</t>
  </si>
  <si>
    <t>PONTEFRACT</t>
  </si>
  <si>
    <t>WF8 4BG</t>
  </si>
  <si>
    <t>Halfpenny Lane
PONTEFRACT
WF8 4BG</t>
  </si>
  <si>
    <t>RH00542</t>
  </si>
  <si>
    <t>The Rowans Hospice</t>
  </si>
  <si>
    <t>Purbrook Heath Road</t>
  </si>
  <si>
    <t>WATERLOOVILLE</t>
  </si>
  <si>
    <t>PO7 5RU</t>
  </si>
  <si>
    <t>Purbrook Heath Road
WATERLOOVILLE
PO7 5RU</t>
  </si>
  <si>
    <t>RH01018</t>
  </si>
  <si>
    <t>The Shakespeare Hospice</t>
  </si>
  <si>
    <t>Church Lane
Shottery</t>
  </si>
  <si>
    <t>Stratford-upon-Avon</t>
  </si>
  <si>
    <t>CV37 9UL</t>
  </si>
  <si>
    <t>Church Lane
Shottery
Stratford-upon-Avon
CV37 9UL</t>
  </si>
  <si>
    <t>RH01365</t>
  </si>
  <si>
    <t>Treetops Hospice Care</t>
  </si>
  <si>
    <t>Derby Road</t>
  </si>
  <si>
    <t>RISLEY</t>
  </si>
  <si>
    <t>DE72 3SS</t>
  </si>
  <si>
    <t>Derby Road
RISLEY
DE72 3SS</t>
  </si>
  <si>
    <t>RH01930</t>
  </si>
  <si>
    <t>Trinity Hospice and Palliative Care Services</t>
  </si>
  <si>
    <t>Trinity Hospice &amp; Palliative Care Services
Low Moor Road</t>
  </si>
  <si>
    <t>BLACKPOOL</t>
  </si>
  <si>
    <t>FY2 0BG</t>
  </si>
  <si>
    <t>Trinity Hospice &amp; Palliative Care Services
Low Moor Road
BLACKPOOL
FY2 0BG</t>
  </si>
  <si>
    <t>Ty Gobaith Childrens Hospice</t>
  </si>
  <si>
    <t>RH02888</t>
  </si>
  <si>
    <t>Ty Hafan</t>
  </si>
  <si>
    <t>Hayes Road
Sully</t>
  </si>
  <si>
    <t>Cardiff</t>
  </si>
  <si>
    <t>CF64 5XX</t>
  </si>
  <si>
    <t>Hayes Road
Sully
Cardiff
CF64 5XX</t>
  </si>
  <si>
    <t>RH00776</t>
  </si>
  <si>
    <t>Tynedale Hospice at Home</t>
  </si>
  <si>
    <t>1 Legion House
Beaufront Park
Anick Road</t>
  </si>
  <si>
    <t>Hexham</t>
  </si>
  <si>
    <t>NE46 4TU</t>
  </si>
  <si>
    <t>1 Legion House
Beaufront Park
Anick Road
Hexham
NE46 4TU</t>
  </si>
  <si>
    <t>RH00082</t>
  </si>
  <si>
    <t>Wakefield Hospice</t>
  </si>
  <si>
    <t>Aberford Road</t>
  </si>
  <si>
    <t>Wakefield</t>
  </si>
  <si>
    <t>WF1 4TS</t>
  </si>
  <si>
    <t>Aberford Road
Wakefield
WF1 4TS</t>
  </si>
  <si>
    <t>RH02478</t>
  </si>
  <si>
    <t>Weldmar Hospicecare</t>
  </si>
  <si>
    <t>Joseph Weld Hospice
Herringston Road</t>
  </si>
  <si>
    <t>DORCHESTER</t>
  </si>
  <si>
    <t>DT1 2SL</t>
  </si>
  <si>
    <t>Joseph Weld Hospice
Herringston Road
DORCHESTER
DT1 2SL</t>
  </si>
  <si>
    <t>RH02597</t>
  </si>
  <si>
    <t>Weston Hospicecare</t>
  </si>
  <si>
    <t>Jackson-Barstow House
28 Thornbury Road
Uphill</t>
  </si>
  <si>
    <t>WESTON-SUPER-MARE</t>
  </si>
  <si>
    <t>BS23 4YQ</t>
  </si>
  <si>
    <t>Jackson-Barstow House
28 Thornbury Road
Uphill
WESTON-SUPER-MARE
BS23 4YQ</t>
  </si>
  <si>
    <t>RH00888</t>
  </si>
  <si>
    <t>Wigan and Leigh Hospice</t>
  </si>
  <si>
    <t>Kildare Street
Hindley</t>
  </si>
  <si>
    <t>Wigan</t>
  </si>
  <si>
    <t>WN2 3HZ</t>
  </si>
  <si>
    <t>Kildare Street
Hindley
Wigan
WN2 3HZ</t>
  </si>
  <si>
    <t>RH00999</t>
  </si>
  <si>
    <t>Willen Hospice</t>
  </si>
  <si>
    <t>Milton Road
Willen Village</t>
  </si>
  <si>
    <t>MILTON KEYNES</t>
  </si>
  <si>
    <t>MK15 9AB</t>
  </si>
  <si>
    <t>Milton Road
Willen Village
MILTON KEYNES
MK15 9AB</t>
  </si>
  <si>
    <t>RH00554</t>
  </si>
  <si>
    <t>Willow Wood Hospice</t>
  </si>
  <si>
    <t>Willow Wood Close
Mellor Road
Ashton-under-Lyne</t>
  </si>
  <si>
    <t>Tameside</t>
  </si>
  <si>
    <t>OL6 6SL</t>
  </si>
  <si>
    <t>Willow Wood Close
Mellor Road
Ashton-under-Lyne
Tameside
OL6 6SL</t>
  </si>
  <si>
    <t>RH00430</t>
  </si>
  <si>
    <t>Willowbrook Hospice</t>
  </si>
  <si>
    <t>Portico Lane
Prescot</t>
  </si>
  <si>
    <t>Knowsley</t>
  </si>
  <si>
    <t>L34 2QT</t>
  </si>
  <si>
    <t>Portico Lane
Prescot
Knowsley
L34 2QT</t>
  </si>
  <si>
    <t>RH02927</t>
  </si>
  <si>
    <t>Wirral Hospice St John's</t>
  </si>
  <si>
    <t>Mount Road
HIGHER BEBINGTON</t>
  </si>
  <si>
    <t>CH63 6JE</t>
  </si>
  <si>
    <t>Mount Road
HIGHER BEBINGTON
Wirral
CH63 6JE</t>
  </si>
  <si>
    <t>RH00757</t>
  </si>
  <si>
    <t>Woking &amp; Sam Beare Hospice</t>
  </si>
  <si>
    <t>Goldsworth Park Centre</t>
  </si>
  <si>
    <t>Woking</t>
  </si>
  <si>
    <t>GU21 3LG</t>
  </si>
  <si>
    <t>Goldsworth Park Centre
Woking
GU21 3LG</t>
  </si>
  <si>
    <t>RN11653</t>
  </si>
  <si>
    <t>Zoe's Place - Coventry</t>
  </si>
  <si>
    <t>Easter Way
Ash Green</t>
  </si>
  <si>
    <t>Coventry</t>
  </si>
  <si>
    <t>CV7 9JG</t>
  </si>
  <si>
    <t>Easter Way
Ash Green
Coventry
CV7 9JG</t>
  </si>
  <si>
    <t>RH00229</t>
  </si>
  <si>
    <t>Zoe's Place - Liverpool</t>
  </si>
  <si>
    <t>Yew Tree Lane West Derby</t>
  </si>
  <si>
    <t>L12 9HH</t>
  </si>
  <si>
    <t>Yew Tree Lane West Derby
LIVERPOOL
L12 9HH</t>
  </si>
  <si>
    <t>RH01873</t>
  </si>
  <si>
    <t>Zoe's Place - Middlesborough</t>
  </si>
  <si>
    <t>Crossbeck House High Street Normanby</t>
  </si>
  <si>
    <t>Middlesborough</t>
  </si>
  <si>
    <t>TS6 9DA</t>
  </si>
  <si>
    <t>Crossbeck House High Street Normanby
Middlesborough
TS6 9DA</t>
  </si>
  <si>
    <t>Lawrence Home Nursing Team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</si>
</sst>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scheme val="minor"/>
    </font>
    <font>
      <b/>
      <sz val="11"/>
      <color theme="1"/>
      <name val="Calibri"/>
      <family val="2"/>
      <scheme val="minor"/>
    </font>
    <font>
      <b/>
      <sz val="11"/>
      <color rgb="FFFF0000"/>
      <name val="Calibri"/>
      <family val="2"/>
      <scheme val="minor"/>
    </font>
    <font>
      <sz val="8"/>
      <name val="Calibri"/>
      <family val="2"/>
      <scheme val="minor"/>
    </font>
    <font>
      <sz val="11"/>
      <color rgb="FFFF0000"/>
      <name val="Calibri"/>
      <family val="2"/>
    </font>
    <font>
      <sz val="12"/>
      <color theme="1"/>
      <name val="Avenir Next LT Pro"/>
      <family val="2"/>
    </font>
    <font>
      <b/>
      <sz val="12"/>
      <color theme="1"/>
      <name val="Avenir Next LT Pro"/>
      <family val="2"/>
    </font>
    <font>
      <sz val="11"/>
      <color theme="1"/>
      <name val="Calibri"/>
      <family val="2"/>
      <scheme val="minor"/>
    </font>
    <font>
      <sz val="20"/>
      <color theme="1"/>
      <name val="Avenir Next LT Pro Demi"/>
      <family val="2"/>
    </font>
    <font>
      <b/>
      <sz val="12"/>
      <color rgb="FFFF0000"/>
      <name val="Avenir Next LT Pro"/>
      <family val="2"/>
    </font>
    <font>
      <b/>
      <sz val="16"/>
      <color theme="1"/>
      <name val="Avenir Next LT Pro"/>
      <family val="2"/>
    </font>
    <font>
      <sz val="12"/>
      <color rgb="FFFF0000"/>
      <name val="Avenir Next LT Pro Demi"/>
      <family val="2"/>
    </font>
    <font>
      <b/>
      <sz val="12"/>
      <color rgb="FFFF0000"/>
      <name val="Avenir Next LT Pro Demi"/>
      <family val="2"/>
    </font>
    <font>
      <b/>
      <u/>
      <sz val="12"/>
      <color rgb="FFFF0000"/>
      <name val="Avenir Next LT Pro Demi"/>
      <family val="2"/>
    </font>
    <font>
      <u/>
      <sz val="12"/>
      <color rgb="FFFF0000"/>
      <name val="Avenir Next LT Pro Demi"/>
      <family val="2"/>
    </font>
    <font>
      <b/>
      <sz val="12"/>
      <color rgb="FF0070C0"/>
      <name val="Avenir Next LT Pro Demi"/>
      <family val="2"/>
    </font>
    <font>
      <sz val="14"/>
      <color theme="1"/>
      <name val="Avenir Next LT Pro Demi"/>
      <family val="2"/>
    </font>
    <font>
      <sz val="12"/>
      <name val="Avenir Next LT Pro"/>
      <family val="2"/>
    </font>
    <font>
      <b/>
      <sz val="12"/>
      <name val="Avenir Next LT Pro"/>
      <family val="2"/>
    </font>
    <font>
      <sz val="12"/>
      <color rgb="FF000000"/>
      <name val="Avenir Next LT Pro"/>
      <family val="2"/>
    </font>
    <font>
      <b/>
      <sz val="12"/>
      <color rgb="FF4472C4"/>
      <name val="Avenir Next LT Pro"/>
      <family val="2"/>
    </font>
    <font>
      <b/>
      <sz val="16"/>
      <color rgb="FFFF0000"/>
      <name val="Calibri"/>
      <family val="2"/>
      <scheme val="minor"/>
    </font>
    <font>
      <sz val="16"/>
      <color theme="1"/>
      <name val="Calibri"/>
      <family val="2"/>
      <scheme val="minor"/>
    </font>
    <font>
      <b/>
      <sz val="12"/>
      <color theme="1"/>
      <name val="Avenir Next LT Pro Demi"/>
      <family val="2"/>
    </font>
    <font>
      <i/>
      <sz val="12"/>
      <color rgb="FF000000"/>
      <name val="Avenir Next LT Pro"/>
      <family val="2"/>
    </font>
    <font>
      <sz val="12"/>
      <name val="Avenir Next LT Pro Light"/>
      <family val="2"/>
    </font>
    <font>
      <sz val="12"/>
      <color theme="1"/>
      <name val="Avenir Next LT Pro Light"/>
      <family val="2"/>
    </font>
    <font>
      <u/>
      <sz val="11"/>
      <color theme="10"/>
      <name val="Calibri"/>
      <family val="2"/>
      <scheme val="minor"/>
    </font>
    <font>
      <b/>
      <sz val="12"/>
      <color rgb="FF000000"/>
      <name val="Avenir Next LT Pro"/>
      <family val="2"/>
    </font>
    <font>
      <sz val="12"/>
      <color rgb="FFFF0000"/>
      <name val="Avenir Next LT Pro"/>
      <family val="2"/>
    </font>
    <font>
      <sz val="12"/>
      <color rgb="FFF16D09"/>
      <name val="Avenir Next LT Pro"/>
      <family val="2"/>
    </font>
    <font>
      <u/>
      <sz val="12"/>
      <color rgb="FF000000"/>
      <name val="Avenir Next LT Pro"/>
      <family val="2"/>
    </font>
    <font>
      <u/>
      <sz val="12"/>
      <color rgb="FFFF0000"/>
      <name val="Avenir Next LT Pro"/>
      <family val="2"/>
    </font>
    <font>
      <b/>
      <u/>
      <sz val="12"/>
      <color rgb="FF000000"/>
      <name val="Avenir Next LT Pro"/>
      <family val="2"/>
    </font>
  </fonts>
  <fills count="11">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
      <patternFill patternType="solid">
        <fgColor theme="0"/>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9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theme="2" tint="-9.9948118533890809E-2"/>
      </left>
      <right style="medium">
        <color theme="2" tint="-9.9948118533890809E-2"/>
      </right>
      <top/>
      <bottom/>
      <diagonal/>
    </border>
    <border>
      <left style="medium">
        <color theme="2" tint="-9.9948118533890809E-2"/>
      </left>
      <right style="medium">
        <color theme="2" tint="-9.9948118533890809E-2"/>
      </right>
      <top style="thin">
        <color indexed="64"/>
      </top>
      <bottom/>
      <diagonal/>
    </border>
    <border>
      <left style="medium">
        <color theme="2" tint="-9.9948118533890809E-2"/>
      </left>
      <right style="medium">
        <color theme="2" tint="-9.9948118533890809E-2"/>
      </right>
      <top/>
      <bottom style="thin">
        <color theme="2" tint="-9.9948118533890809E-2"/>
      </bottom>
      <diagonal/>
    </border>
    <border>
      <left style="medium">
        <color theme="2" tint="-9.9948118533890809E-2"/>
      </left>
      <right style="medium">
        <color theme="2" tint="-9.9948118533890809E-2"/>
      </right>
      <top style="thin">
        <color theme="2" tint="-9.9948118533890809E-2"/>
      </top>
      <bottom style="thin">
        <color theme="2" tint="-9.9948118533890809E-2"/>
      </bottom>
      <diagonal/>
    </border>
    <border>
      <left style="medium">
        <color theme="2" tint="-9.9948118533890809E-2"/>
      </left>
      <right style="medium">
        <color theme="2" tint="-9.9948118533890809E-2"/>
      </right>
      <top style="thin">
        <color theme="2" tint="-9.9948118533890809E-2"/>
      </top>
      <bottom/>
      <diagonal/>
    </border>
    <border>
      <left style="medium">
        <color theme="2" tint="-9.9917600024414813E-2"/>
      </left>
      <right style="medium">
        <color theme="2" tint="-9.9917600024414813E-2"/>
      </right>
      <top/>
      <bottom/>
      <diagonal/>
    </border>
    <border>
      <left style="medium">
        <color theme="2" tint="-9.9948118533890809E-2"/>
      </left>
      <right/>
      <top/>
      <bottom/>
      <diagonal/>
    </border>
    <border>
      <left/>
      <right style="medium">
        <color theme="2" tint="-9.9948118533890809E-2"/>
      </right>
      <top/>
      <bottom/>
      <diagonal/>
    </border>
    <border>
      <left/>
      <right/>
      <top style="medium">
        <color theme="2" tint="-9.9978637043366805E-2"/>
      </top>
      <bottom/>
      <diagonal/>
    </border>
    <border>
      <left/>
      <right style="medium">
        <color theme="2" tint="-9.9978637043366805E-2"/>
      </right>
      <top style="medium">
        <color theme="2" tint="-9.9978637043366805E-2"/>
      </top>
      <bottom/>
      <diagonal/>
    </border>
    <border>
      <left/>
      <right style="medium">
        <color theme="2" tint="-9.9978637043366805E-2"/>
      </right>
      <top/>
      <bottom/>
      <diagonal/>
    </border>
    <border>
      <left style="medium">
        <color theme="2" tint="-9.9978637043366805E-2"/>
      </left>
      <right/>
      <top/>
      <bottom/>
      <diagonal/>
    </border>
    <border>
      <left style="medium">
        <color theme="2" tint="-9.9978637043366805E-2"/>
      </left>
      <right/>
      <top/>
      <bottom style="medium">
        <color theme="2" tint="-9.9978637043366805E-2"/>
      </bottom>
      <diagonal/>
    </border>
    <border>
      <left style="medium">
        <color theme="1"/>
      </left>
      <right/>
      <top/>
      <bottom/>
      <diagonal/>
    </border>
    <border>
      <left style="medium">
        <color theme="1"/>
      </left>
      <right/>
      <top/>
      <bottom style="medium">
        <color theme="1"/>
      </bottom>
      <diagonal/>
    </border>
    <border>
      <left style="medium">
        <color theme="2" tint="-9.9978637043366805E-2"/>
      </left>
      <right/>
      <top style="medium">
        <color theme="2" tint="-9.9978637043366805E-2"/>
      </top>
      <bottom/>
      <diagonal/>
    </border>
    <border>
      <left style="medium">
        <color theme="2" tint="-9.9948118533890809E-2"/>
      </left>
      <right style="medium">
        <color theme="2" tint="-9.9948118533890809E-2"/>
      </right>
      <top/>
      <bottom style="medium">
        <color theme="1"/>
      </bottom>
      <diagonal/>
    </border>
    <border>
      <left/>
      <right style="medium">
        <color theme="2" tint="-9.9948118533890809E-2"/>
      </right>
      <top/>
      <bottom style="medium">
        <color theme="1"/>
      </bottom>
      <diagonal/>
    </border>
    <border>
      <left style="medium">
        <color theme="1"/>
      </left>
      <right/>
      <top style="medium">
        <color theme="1"/>
      </top>
      <bottom/>
      <diagonal/>
    </border>
    <border>
      <left style="medium">
        <color theme="2" tint="-9.9948118533890809E-2"/>
      </left>
      <right style="medium">
        <color theme="2" tint="-9.9948118533890809E-2"/>
      </right>
      <top/>
      <bottom style="thin">
        <color theme="2" tint="-9.9978637043366805E-2"/>
      </bottom>
      <diagonal/>
    </border>
    <border>
      <left style="medium">
        <color theme="2" tint="-9.9948118533890809E-2"/>
      </left>
      <right style="medium">
        <color theme="2" tint="-9.9948118533890809E-2"/>
      </right>
      <top style="thin">
        <color theme="2" tint="-9.9978637043366805E-2"/>
      </top>
      <bottom style="thin">
        <color theme="2" tint="-9.9978637043366805E-2"/>
      </bottom>
      <diagonal/>
    </border>
    <border>
      <left style="medium">
        <color theme="2" tint="-9.9948118533890809E-2"/>
      </left>
      <right style="medium">
        <color theme="2" tint="-9.9948118533890809E-2"/>
      </right>
      <top style="thin">
        <color indexed="64"/>
      </top>
      <bottom style="thin">
        <color theme="2" tint="-9.9978637043366805E-2"/>
      </bottom>
      <diagonal/>
    </border>
    <border>
      <left/>
      <right/>
      <top/>
      <bottom style="medium">
        <color theme="2" tint="-9.9978637043366805E-2"/>
      </bottom>
      <diagonal/>
    </border>
    <border>
      <left/>
      <right style="medium">
        <color theme="2" tint="-9.9978637043366805E-2"/>
      </right>
      <top/>
      <bottom style="medium">
        <color theme="2" tint="-9.9978637043366805E-2"/>
      </bottom>
      <diagonal/>
    </border>
    <border>
      <left style="medium">
        <color theme="2" tint="-9.9978637043366805E-2"/>
      </left>
      <right/>
      <top style="medium">
        <color theme="2" tint="-9.9978637043366805E-2"/>
      </top>
      <bottom style="medium">
        <color theme="2" tint="-9.9978637043366805E-2"/>
      </bottom>
      <diagonal/>
    </border>
    <border>
      <left/>
      <right/>
      <top style="medium">
        <color theme="2" tint="-9.9978637043366805E-2"/>
      </top>
      <bottom style="medium">
        <color theme="2" tint="-9.9978637043366805E-2"/>
      </bottom>
      <diagonal/>
    </border>
    <border>
      <left/>
      <right style="medium">
        <color theme="2" tint="-9.9978637043366805E-2"/>
      </right>
      <top style="medium">
        <color theme="2" tint="-9.9978637043366805E-2"/>
      </top>
      <bottom style="medium">
        <color theme="2" tint="-9.9978637043366805E-2"/>
      </bottom>
      <diagonal/>
    </border>
    <border>
      <left/>
      <right style="thin">
        <color rgb="FF000000"/>
      </right>
      <top/>
      <bottom/>
      <diagonal/>
    </border>
    <border>
      <left style="medium">
        <color theme="2" tint="-9.9948118533890809E-2"/>
      </left>
      <right style="thin">
        <color rgb="FF000000"/>
      </right>
      <top/>
      <bottom/>
      <diagonal/>
    </border>
    <border>
      <left style="medium">
        <color theme="2" tint="-9.9948118533890809E-2"/>
      </left>
      <right style="thin">
        <color rgb="FF000000"/>
      </right>
      <top/>
      <bottom style="medium">
        <color theme="1"/>
      </bottom>
      <diagonal/>
    </border>
    <border>
      <left style="medium">
        <color theme="2" tint="-9.9948118533890809E-2"/>
      </left>
      <right style="thin">
        <color rgb="FF000000"/>
      </right>
      <top style="thin">
        <color theme="2" tint="-9.9978637043366805E-2"/>
      </top>
      <bottom style="thin">
        <color theme="2" tint="-9.9978637043366805E-2"/>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medium">
        <color theme="2" tint="-9.9948118533890809E-2"/>
      </right>
      <top style="thin">
        <color rgb="FF000000"/>
      </top>
      <bottom style="thin">
        <color theme="2" tint="-9.9978637043366805E-2"/>
      </bottom>
      <diagonal/>
    </border>
    <border>
      <left style="medium">
        <color theme="2" tint="-9.9948118533890809E-2"/>
      </left>
      <right style="medium">
        <color theme="2" tint="-9.9948118533890809E-2"/>
      </right>
      <top style="thin">
        <color rgb="FF000000"/>
      </top>
      <bottom style="thin">
        <color theme="2" tint="-9.9978637043366805E-2"/>
      </bottom>
      <diagonal/>
    </border>
    <border>
      <left style="medium">
        <color theme="2" tint="-9.9948118533890809E-2"/>
      </left>
      <right style="thin">
        <color rgb="FF000000"/>
      </right>
      <top style="thin">
        <color rgb="FF000000"/>
      </top>
      <bottom style="thin">
        <color theme="2" tint="-9.9978637043366805E-2"/>
      </bottom>
      <diagonal/>
    </border>
    <border>
      <left style="thin">
        <color rgb="FF000000"/>
      </left>
      <right style="medium">
        <color theme="2" tint="-9.9948118533890809E-2"/>
      </right>
      <top style="thin">
        <color theme="2" tint="-9.9978637043366805E-2"/>
      </top>
      <bottom style="thin">
        <color theme="2" tint="-9.9978637043366805E-2"/>
      </bottom>
      <diagonal/>
    </border>
    <border>
      <left style="thin">
        <color rgb="FF000000"/>
      </left>
      <right style="medium">
        <color theme="2" tint="-9.9948118533890809E-2"/>
      </right>
      <top style="thin">
        <color rgb="FF000000"/>
      </top>
      <bottom style="thin">
        <color rgb="FF000000"/>
      </bottom>
      <diagonal/>
    </border>
    <border>
      <left style="medium">
        <color theme="2" tint="-9.9948118533890809E-2"/>
      </left>
      <right style="medium">
        <color theme="2" tint="-9.9948118533890809E-2"/>
      </right>
      <top style="thin">
        <color rgb="FF000000"/>
      </top>
      <bottom style="thin">
        <color rgb="FF000000"/>
      </bottom>
      <diagonal/>
    </border>
    <border>
      <left style="medium">
        <color theme="2" tint="-9.9948118533890809E-2"/>
      </left>
      <right style="thin">
        <color rgb="FF000000"/>
      </right>
      <top style="thin">
        <color rgb="FF000000"/>
      </top>
      <bottom style="thin">
        <color rgb="FF000000"/>
      </bottom>
      <diagonal/>
    </border>
    <border>
      <left style="medium">
        <color theme="2" tint="-9.9917600024414813E-2"/>
      </left>
      <right style="thin">
        <color rgb="FF000000"/>
      </right>
      <top/>
      <bottom/>
      <diagonal/>
    </border>
    <border>
      <left style="thin">
        <color rgb="FF000000"/>
      </left>
      <right style="medium">
        <color theme="2" tint="-9.9948118533890809E-2"/>
      </right>
      <top/>
      <bottom/>
      <diagonal/>
    </border>
    <border>
      <left style="thin">
        <color rgb="FF000000"/>
      </left>
      <right/>
      <top/>
      <bottom/>
      <diagonal/>
    </border>
    <border>
      <left style="thin">
        <color rgb="FF000000"/>
      </left>
      <right style="medium">
        <color theme="2" tint="-9.9948118533890809E-2"/>
      </right>
      <top style="thin">
        <color indexed="64"/>
      </top>
      <bottom/>
      <diagonal/>
    </border>
    <border>
      <left style="thin">
        <color rgb="FF000000"/>
      </left>
      <right style="medium">
        <color theme="2" tint="-9.9948118533890809E-2"/>
      </right>
      <top style="thin">
        <color indexed="64"/>
      </top>
      <bottom style="thin">
        <color theme="2" tint="-9.9978637043366805E-2"/>
      </bottom>
      <diagonal/>
    </border>
    <border>
      <left style="medium">
        <color theme="2" tint="-9.9948118533890809E-2"/>
      </left>
      <right style="thin">
        <color rgb="FF000000"/>
      </right>
      <top/>
      <bottom style="thin">
        <color theme="2" tint="-9.9948118533890809E-2"/>
      </bottom>
      <diagonal/>
    </border>
    <border>
      <left style="medium">
        <color theme="2" tint="-9.9948118533890809E-2"/>
      </left>
      <right style="thin">
        <color rgb="FF000000"/>
      </right>
      <top style="thin">
        <color theme="2" tint="-9.9948118533890809E-2"/>
      </top>
      <bottom style="thin">
        <color theme="2" tint="-9.9948118533890809E-2"/>
      </bottom>
      <diagonal/>
    </border>
    <border>
      <left style="medium">
        <color theme="2" tint="-9.9948118533890809E-2"/>
      </left>
      <right style="thin">
        <color rgb="FF000000"/>
      </right>
      <top style="thin">
        <color theme="2" tint="-9.9948118533890809E-2"/>
      </top>
      <bottom/>
      <diagonal/>
    </border>
    <border>
      <left style="thin">
        <color rgb="FF000000"/>
      </left>
      <right style="medium">
        <color theme="2" tint="-9.9948118533890809E-2"/>
      </right>
      <top/>
      <bottom style="thin">
        <color theme="2" tint="-9.9978637043366805E-2"/>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medium">
        <color theme="0" tint="-0.14999847407452621"/>
      </left>
      <right style="thin">
        <color theme="0" tint="-0.14999847407452621"/>
      </right>
      <top style="medium">
        <color theme="0" tint="-0.14999847407452621"/>
      </top>
      <bottom style="thin">
        <color theme="0" tint="-0.14999847407452621"/>
      </bottom>
      <diagonal/>
    </border>
    <border>
      <left style="thin">
        <color theme="0" tint="-0.14999847407452621"/>
      </left>
      <right style="thin">
        <color theme="0" tint="-0.14999847407452621"/>
      </right>
      <top style="medium">
        <color theme="0" tint="-0.14999847407452621"/>
      </top>
      <bottom style="thin">
        <color theme="0" tint="-0.14999847407452621"/>
      </bottom>
      <diagonal/>
    </border>
    <border>
      <left style="thin">
        <color theme="0" tint="-0.14999847407452621"/>
      </left>
      <right style="medium">
        <color theme="0" tint="-0.14999847407452621"/>
      </right>
      <top style="medium">
        <color theme="0" tint="-0.14999847407452621"/>
      </top>
      <bottom style="thin">
        <color theme="0" tint="-0.14999847407452621"/>
      </bottom>
      <diagonal/>
    </border>
    <border>
      <left style="medium">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theme="0" tint="-0.14999847407452621"/>
      </right>
      <top style="thin">
        <color theme="0" tint="-0.14999847407452621"/>
      </top>
      <bottom style="thin">
        <color theme="0" tint="-0.14999847407452621"/>
      </bottom>
      <diagonal/>
    </border>
    <border>
      <left style="medium">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thin">
        <color theme="0" tint="-0.14999847407452621"/>
      </right>
      <top style="thin">
        <color theme="0" tint="-0.14999847407452621"/>
      </top>
      <bottom style="medium">
        <color theme="0" tint="-0.14999847407452621"/>
      </bottom>
      <diagonal/>
    </border>
    <border>
      <left style="thin">
        <color theme="0" tint="-0.14999847407452621"/>
      </left>
      <right style="medium">
        <color theme="0" tint="-0.14999847407452621"/>
      </right>
      <top style="thin">
        <color theme="0" tint="-0.14999847407452621"/>
      </top>
      <bottom style="medium">
        <color theme="0" tint="-0.14999847407452621"/>
      </bottom>
      <diagonal/>
    </border>
    <border>
      <left/>
      <right style="thin">
        <color indexed="64"/>
      </right>
      <top/>
      <bottom/>
      <diagonal/>
    </border>
    <border>
      <left style="thin">
        <color rgb="FF000000"/>
      </left>
      <right style="thin">
        <color indexed="64"/>
      </right>
      <top style="thin">
        <color rgb="FF000000"/>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diagonal/>
    </border>
    <border>
      <left/>
      <right style="thin">
        <color indexed="64"/>
      </right>
      <top/>
      <bottom style="medium">
        <color theme="1"/>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bottom style="thin">
        <color rgb="FF000000"/>
      </bottom>
      <diagonal/>
    </border>
    <border>
      <left/>
      <right style="thin">
        <color indexed="64"/>
      </right>
      <top style="thin">
        <color indexed="64"/>
      </top>
      <bottom/>
      <diagonal/>
    </border>
    <border>
      <left/>
      <right style="medium">
        <color theme="2" tint="-9.9948118533890809E-2"/>
      </right>
      <top style="thin">
        <color indexed="64"/>
      </top>
      <bottom/>
      <diagonal/>
    </border>
    <border>
      <left style="medium">
        <color theme="2" tint="-9.9948118533890809E-2"/>
      </left>
      <right style="thin">
        <color indexed="64"/>
      </right>
      <top style="thin">
        <color indexed="64"/>
      </top>
      <bottom/>
      <diagonal/>
    </border>
    <border>
      <left style="medium">
        <color theme="2" tint="-9.9948118533890809E-2"/>
      </left>
      <right style="thin">
        <color indexed="64"/>
      </right>
      <top/>
      <bottom/>
      <diagonal/>
    </border>
    <border>
      <left/>
      <right style="thin">
        <color indexed="64"/>
      </right>
      <top/>
      <bottom style="thin">
        <color indexed="64"/>
      </bottom>
      <diagonal/>
    </border>
    <border>
      <left/>
      <right style="medium">
        <color theme="2" tint="-9.9948118533890809E-2"/>
      </right>
      <top/>
      <bottom style="thin">
        <color indexed="64"/>
      </bottom>
      <diagonal/>
    </border>
    <border>
      <left style="medium">
        <color theme="2" tint="-9.9948118533890809E-2"/>
      </left>
      <right style="medium">
        <color theme="2" tint="-9.9948118533890809E-2"/>
      </right>
      <top/>
      <bottom style="thin">
        <color indexed="64"/>
      </bottom>
      <diagonal/>
    </border>
    <border>
      <left style="medium">
        <color theme="2" tint="-9.9948118533890809E-2"/>
      </left>
      <right style="thin">
        <color indexed="64"/>
      </right>
      <top/>
      <bottom style="thin">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medium">
        <color theme="2" tint="-9.9948118533890809E-2"/>
      </left>
      <right style="medium">
        <color theme="2" tint="-9.9948118533890809E-2"/>
      </right>
      <top style="thin">
        <color theme="2" tint="-9.9978637043366805E-2"/>
      </top>
      <bottom/>
      <diagonal/>
    </border>
    <border>
      <left/>
      <right style="thin">
        <color indexed="64"/>
      </right>
      <top style="thin">
        <color theme="2" tint="-0.249977111117893"/>
      </top>
      <bottom style="thin">
        <color rgb="FF000000"/>
      </bottom>
      <diagonal/>
    </border>
    <border>
      <left style="medium">
        <color theme="2" tint="-9.9948118533890809E-2"/>
      </left>
      <right style="medium">
        <color theme="2" tint="-9.9948118533890809E-2"/>
      </right>
      <top/>
      <bottom style="thin">
        <color theme="2" tint="-0.249977111117893"/>
      </bottom>
      <diagonal/>
    </border>
    <border>
      <left/>
      <right/>
      <top style="thin">
        <color theme="2" tint="-0.249977111117893"/>
      </top>
      <bottom style="thin">
        <color rgb="FF000000"/>
      </bottom>
      <diagonal/>
    </border>
    <border>
      <left style="thin">
        <color theme="2" tint="-0.249977111117893"/>
      </left>
      <right/>
      <top/>
      <bottom/>
      <diagonal/>
    </border>
    <border>
      <left style="medium">
        <color theme="2" tint="-9.9948118533890809E-2"/>
      </left>
      <right/>
      <top style="thin">
        <color theme="2" tint="-9.9978637043366805E-2"/>
      </top>
      <bottom/>
      <diagonal/>
    </border>
    <border>
      <left style="medium">
        <color theme="2" tint="-9.9948118533890809E-2"/>
      </left>
      <right style="thin">
        <color theme="2" tint="-0.249977111117893"/>
      </right>
      <top/>
      <bottom/>
      <diagonal/>
    </border>
    <border>
      <left style="medium">
        <color theme="2" tint="-9.9948118533890809E-2"/>
      </left>
      <right/>
      <top/>
      <bottom style="thin">
        <color theme="2" tint="-0.249977111117893"/>
      </bottom>
      <diagonal/>
    </border>
    <border>
      <left style="thin">
        <color theme="2" tint="-0.249977111117893"/>
      </left>
      <right style="medium">
        <color theme="2" tint="-9.9948118533890809E-2"/>
      </right>
      <top style="thin">
        <color theme="2" tint="-9.9978637043366805E-2"/>
      </top>
      <bottom style="thin">
        <color theme="2" tint="-0.249977111117893"/>
      </bottom>
      <diagonal/>
    </border>
    <border>
      <left style="thin">
        <color theme="2" tint="-0.249977111117893"/>
      </left>
      <right style="medium">
        <color theme="2" tint="-9.9948118533890809E-2"/>
      </right>
      <top style="thin">
        <color theme="2" tint="-9.9978637043366805E-2"/>
      </top>
      <bottom style="thin">
        <color theme="2" tint="-9.9978637043366805E-2"/>
      </bottom>
      <diagonal/>
    </border>
  </borders>
  <cellStyleXfs count="3">
    <xf numFmtId="0" fontId="0" fillId="0" borderId="0"/>
    <xf numFmtId="9" fontId="7" fillId="0" borderId="0" applyFont="0" applyFill="0" applyBorder="0" applyAlignment="0" applyProtection="0"/>
    <xf numFmtId="0" fontId="27" fillId="0" borderId="0" applyNumberFormat="0" applyFill="0" applyBorder="0" applyAlignment="0" applyProtection="0"/>
  </cellStyleXfs>
  <cellXfs count="241">
    <xf numFmtId="0" fontId="0" fillId="0" borderId="0" xfId="0"/>
    <xf numFmtId="0" fontId="0" fillId="0" borderId="0" xfId="0" applyAlignment="1">
      <alignment wrapText="1"/>
    </xf>
    <xf numFmtId="0" fontId="1" fillId="0" borderId="0" xfId="0" applyFont="1"/>
    <xf numFmtId="0" fontId="1" fillId="0" borderId="0" xfId="0" applyFont="1" applyAlignment="1">
      <alignment wrapText="1"/>
    </xf>
    <xf numFmtId="0" fontId="1" fillId="0" borderId="1" xfId="0" applyFont="1" applyBorder="1"/>
    <xf numFmtId="0" fontId="0" fillId="0" borderId="1" xfId="0" applyBorder="1" applyAlignment="1">
      <alignment wrapText="1"/>
    </xf>
    <xf numFmtId="0" fontId="1" fillId="0" borderId="1" xfId="0" applyFont="1" applyBorder="1" applyAlignment="1">
      <alignment wrapText="1"/>
    </xf>
    <xf numFmtId="0" fontId="2" fillId="0" borderId="0" xfId="0" applyFont="1" applyAlignment="1">
      <alignment wrapText="1"/>
    </xf>
    <xf numFmtId="0" fontId="5" fillId="0" borderId="0" xfId="0" applyFont="1"/>
    <xf numFmtId="0" fontId="5" fillId="0" borderId="0" xfId="0" applyFont="1" applyAlignment="1">
      <alignment vertical="center" wrapText="1"/>
    </xf>
    <xf numFmtId="0" fontId="5" fillId="0" borderId="0" xfId="0" applyFont="1" applyAlignment="1">
      <alignment horizontal="center"/>
    </xf>
    <xf numFmtId="0" fontId="5" fillId="0" borderId="0" xfId="0" applyFont="1" applyAlignment="1">
      <alignment horizontal="center" vertical="center"/>
    </xf>
    <xf numFmtId="0" fontId="5" fillId="0" borderId="0" xfId="0" applyFont="1" applyAlignment="1">
      <alignment vertical="center"/>
    </xf>
    <xf numFmtId="0" fontId="5" fillId="6" borderId="0" xfId="0" applyFont="1" applyFill="1"/>
    <xf numFmtId="0" fontId="5" fillId="0" borderId="3" xfId="0" applyFont="1" applyBorder="1" applyAlignment="1">
      <alignment vertical="center" wrapText="1"/>
    </xf>
    <xf numFmtId="0" fontId="5" fillId="0" borderId="3" xfId="0" applyFont="1" applyBorder="1" applyAlignment="1">
      <alignment horizontal="center" vertical="center"/>
    </xf>
    <xf numFmtId="0" fontId="5" fillId="3" borderId="3" xfId="0" applyFont="1" applyFill="1" applyBorder="1" applyAlignment="1">
      <alignment horizontal="left" vertical="center" wrapText="1"/>
    </xf>
    <xf numFmtId="0" fontId="5" fillId="3" borderId="3" xfId="0" applyFont="1" applyFill="1" applyBorder="1" applyAlignment="1">
      <alignment horizontal="center" vertical="center"/>
    </xf>
    <xf numFmtId="0" fontId="5" fillId="6" borderId="3" xfId="0" applyFont="1" applyFill="1" applyBorder="1" applyAlignment="1">
      <alignment vertical="center" wrapText="1"/>
    </xf>
    <xf numFmtId="0" fontId="5" fillId="6" borderId="3" xfId="0" applyFont="1" applyFill="1" applyBorder="1" applyAlignment="1">
      <alignment horizontal="center" vertical="center"/>
    </xf>
    <xf numFmtId="0" fontId="16" fillId="6" borderId="3" xfId="0" applyFont="1" applyFill="1" applyBorder="1" applyAlignment="1">
      <alignment horizontal="left" vertical="center" wrapText="1"/>
    </xf>
    <xf numFmtId="0" fontId="5" fillId="9" borderId="4" xfId="0" applyFont="1" applyFill="1" applyBorder="1" applyAlignment="1">
      <alignment vertical="center" wrapText="1"/>
    </xf>
    <xf numFmtId="0" fontId="4" fillId="9" borderId="9" xfId="0" applyFont="1" applyFill="1" applyBorder="1" applyAlignment="1">
      <alignment horizontal="center" vertical="center" wrapText="1"/>
    </xf>
    <xf numFmtId="0" fontId="5" fillId="9" borderId="9" xfId="0" applyFont="1" applyFill="1" applyBorder="1" applyAlignment="1">
      <alignment horizontal="center"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16" fillId="6" borderId="3" xfId="0" applyFont="1" applyFill="1" applyBorder="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center" wrapText="1"/>
    </xf>
    <xf numFmtId="0" fontId="5" fillId="3" borderId="16" xfId="0" applyFont="1" applyFill="1" applyBorder="1" applyAlignment="1">
      <alignment vertical="center" wrapText="1"/>
    </xf>
    <xf numFmtId="0" fontId="5" fillId="4" borderId="16" xfId="0" applyFont="1" applyFill="1" applyBorder="1" applyAlignment="1">
      <alignment vertical="center" wrapText="1"/>
    </xf>
    <xf numFmtId="0" fontId="5" fillId="0" borderId="16" xfId="0" applyFont="1" applyBorder="1" applyAlignment="1">
      <alignment vertical="center" wrapText="1"/>
    </xf>
    <xf numFmtId="0" fontId="5" fillId="0" borderId="17" xfId="0" applyFont="1" applyBorder="1" applyAlignment="1">
      <alignment vertical="center" wrapText="1"/>
    </xf>
    <xf numFmtId="0" fontId="5" fillId="3" borderId="10" xfId="0" applyFont="1" applyFill="1" applyBorder="1" applyAlignment="1">
      <alignment horizontal="center" vertical="center"/>
    </xf>
    <xf numFmtId="0" fontId="5" fillId="3" borderId="23" xfId="0" applyFont="1" applyFill="1" applyBorder="1" applyAlignment="1">
      <alignment vertical="center" wrapText="1"/>
    </xf>
    <xf numFmtId="0" fontId="5" fillId="3" borderId="23" xfId="0" applyFont="1" applyFill="1" applyBorder="1" applyAlignment="1">
      <alignment horizontal="center" vertical="center"/>
    </xf>
    <xf numFmtId="0" fontId="5" fillId="9" borderId="3" xfId="0" applyFont="1" applyFill="1" applyBorder="1" applyAlignment="1">
      <alignment vertical="center" wrapText="1"/>
    </xf>
    <xf numFmtId="0" fontId="5" fillId="9" borderId="24" xfId="0" applyFont="1" applyFill="1" applyBorder="1" applyAlignment="1">
      <alignment vertical="center" wrapText="1"/>
    </xf>
    <xf numFmtId="0" fontId="0" fillId="0" borderId="0" xfId="0" applyAlignment="1">
      <alignment horizontal="left" vertical="center"/>
    </xf>
    <xf numFmtId="0" fontId="17" fillId="0" borderId="0" xfId="0" applyFont="1" applyAlignment="1">
      <alignment vertical="center" wrapText="1"/>
    </xf>
    <xf numFmtId="0" fontId="6" fillId="0" borderId="27" xfId="0" applyFont="1" applyBorder="1" applyAlignment="1">
      <alignment horizontal="left" vertical="center" wrapText="1"/>
    </xf>
    <xf numFmtId="0" fontId="6" fillId="0" borderId="28" xfId="0" applyFont="1" applyBorder="1" applyAlignment="1">
      <alignment horizontal="left" vertical="center" wrapText="1"/>
    </xf>
    <xf numFmtId="0" fontId="6" fillId="0" borderId="29" xfId="0" applyFont="1" applyBorder="1" applyAlignment="1">
      <alignment horizontal="center" vertical="center" wrapText="1"/>
    </xf>
    <xf numFmtId="0" fontId="5" fillId="0" borderId="25" xfId="0" applyFont="1" applyBorder="1" applyAlignment="1">
      <alignment vertical="center"/>
    </xf>
    <xf numFmtId="0" fontId="17" fillId="2" borderId="14" xfId="0" applyFont="1" applyFill="1" applyBorder="1" applyAlignment="1">
      <alignment vertical="center" wrapText="1"/>
    </xf>
    <xf numFmtId="0" fontId="17" fillId="2" borderId="0" xfId="0" applyFont="1" applyFill="1" applyAlignment="1">
      <alignment vertical="center" wrapText="1"/>
    </xf>
    <xf numFmtId="0" fontId="17" fillId="2" borderId="15" xfId="0" applyFont="1" applyFill="1" applyBorder="1" applyAlignment="1">
      <alignment vertical="center" wrapText="1"/>
    </xf>
    <xf numFmtId="0" fontId="17" fillId="2" borderId="25" xfId="0" applyFont="1" applyFill="1" applyBorder="1" applyAlignment="1">
      <alignment vertical="center" wrapText="1"/>
    </xf>
    <xf numFmtId="0" fontId="10" fillId="0" borderId="0" xfId="0" applyFont="1" applyAlignment="1">
      <alignment horizontal="left" vertical="center" wrapText="1"/>
    </xf>
    <xf numFmtId="0" fontId="22" fillId="0" borderId="0" xfId="0" applyFont="1" applyAlignment="1">
      <alignment vertical="center"/>
    </xf>
    <xf numFmtId="0" fontId="5" fillId="0" borderId="31" xfId="0" applyFont="1" applyBorder="1" applyAlignment="1">
      <alignment horizontal="center" vertical="center"/>
    </xf>
    <xf numFmtId="0" fontId="5" fillId="3" borderId="31" xfId="0" applyFont="1" applyFill="1" applyBorder="1" applyAlignment="1">
      <alignment horizontal="center" vertical="center"/>
    </xf>
    <xf numFmtId="0" fontId="23" fillId="0" borderId="21" xfId="0" applyFont="1" applyBorder="1" applyAlignment="1">
      <alignment vertical="center" wrapText="1"/>
    </xf>
    <xf numFmtId="0" fontId="6" fillId="0" borderId="0" xfId="0" applyFont="1"/>
    <xf numFmtId="0" fontId="5" fillId="0" borderId="30" xfId="0" applyFont="1" applyBorder="1" applyAlignment="1">
      <alignment horizontal="center" vertical="center"/>
    </xf>
    <xf numFmtId="0" fontId="5" fillId="3" borderId="33" xfId="0" applyFont="1" applyFill="1" applyBorder="1" applyAlignment="1">
      <alignment horizontal="center" vertical="center"/>
    </xf>
    <xf numFmtId="0" fontId="6" fillId="0" borderId="35" xfId="0" applyFont="1" applyBorder="1" applyAlignment="1">
      <alignment horizontal="center" vertical="center" wrapText="1"/>
    </xf>
    <xf numFmtId="0" fontId="5" fillId="6" borderId="35" xfId="0" applyFont="1" applyFill="1" applyBorder="1" applyAlignment="1">
      <alignment vertical="center" wrapText="1"/>
    </xf>
    <xf numFmtId="0" fontId="5" fillId="3" borderId="35" xfId="0" applyFont="1" applyFill="1" applyBorder="1" applyAlignment="1">
      <alignment vertical="center" wrapText="1"/>
    </xf>
    <xf numFmtId="0" fontId="5" fillId="3" borderId="35" xfId="0" applyFont="1" applyFill="1" applyBorder="1" applyAlignment="1">
      <alignment horizontal="center" vertical="center" wrapText="1"/>
    </xf>
    <xf numFmtId="0" fontId="5" fillId="3" borderId="37" xfId="0" applyFont="1" applyFill="1" applyBorder="1" applyAlignment="1">
      <alignment vertical="center" wrapText="1"/>
    </xf>
    <xf numFmtId="0" fontId="5" fillId="3" borderId="38" xfId="0" applyFont="1" applyFill="1" applyBorder="1" applyAlignment="1">
      <alignment vertical="center" wrapText="1"/>
    </xf>
    <xf numFmtId="0" fontId="5" fillId="3" borderId="39" xfId="0" applyFont="1" applyFill="1" applyBorder="1" applyAlignment="1">
      <alignment vertical="center" wrapText="1"/>
    </xf>
    <xf numFmtId="0" fontId="5" fillId="3" borderId="41" xfId="0" applyFont="1" applyFill="1" applyBorder="1" applyAlignment="1">
      <alignment vertical="center" wrapText="1"/>
    </xf>
    <xf numFmtId="0" fontId="23" fillId="0" borderId="37" xfId="0" applyFont="1" applyBorder="1" applyAlignment="1">
      <alignment vertical="center" wrapText="1"/>
    </xf>
    <xf numFmtId="0" fontId="6" fillId="0" borderId="37" xfId="0" applyFont="1" applyBorder="1" applyAlignment="1">
      <alignment horizontal="center" vertical="center" wrapText="1"/>
    </xf>
    <xf numFmtId="0" fontId="5" fillId="0" borderId="46" xfId="0" applyFont="1" applyBorder="1" applyAlignment="1">
      <alignment vertical="center" wrapText="1"/>
    </xf>
    <xf numFmtId="0" fontId="5" fillId="3" borderId="46" xfId="0" applyFont="1" applyFill="1" applyBorder="1" applyAlignment="1">
      <alignment horizontal="left" vertical="center" wrapText="1"/>
    </xf>
    <xf numFmtId="0" fontId="5" fillId="6" borderId="46" xfId="0" applyFont="1" applyFill="1" applyBorder="1" applyAlignment="1">
      <alignment vertical="center" wrapText="1"/>
    </xf>
    <xf numFmtId="0" fontId="5" fillId="6" borderId="31" xfId="0" applyFont="1" applyFill="1" applyBorder="1" applyAlignment="1">
      <alignment horizontal="center" vertical="center"/>
    </xf>
    <xf numFmtId="0" fontId="5" fillId="3" borderId="46" xfId="0" applyFont="1" applyFill="1" applyBorder="1" applyAlignment="1">
      <alignment vertical="center" wrapText="1"/>
    </xf>
    <xf numFmtId="0" fontId="4" fillId="0" borderId="47" xfId="0" applyFont="1" applyBorder="1" applyAlignment="1">
      <alignment wrapText="1"/>
    </xf>
    <xf numFmtId="0" fontId="4" fillId="0" borderId="0" xfId="0" applyFont="1" applyAlignment="1">
      <alignment wrapText="1"/>
    </xf>
    <xf numFmtId="0" fontId="4" fillId="0" borderId="0" xfId="0" applyFont="1" applyAlignment="1">
      <alignment horizontal="center" vertical="center" wrapText="1"/>
    </xf>
    <xf numFmtId="0" fontId="16" fillId="6" borderId="46" xfId="0" applyFont="1" applyFill="1" applyBorder="1" applyAlignment="1">
      <alignment horizontal="left" vertical="center" wrapText="1"/>
    </xf>
    <xf numFmtId="0" fontId="16" fillId="6" borderId="31" xfId="0" applyFont="1" applyFill="1" applyBorder="1" applyAlignment="1">
      <alignment horizontal="center" vertical="center" wrapText="1"/>
    </xf>
    <xf numFmtId="0" fontId="5" fillId="9" borderId="49" xfId="0" applyFont="1" applyFill="1" applyBorder="1" applyAlignment="1">
      <alignment vertical="center" wrapText="1"/>
    </xf>
    <xf numFmtId="0" fontId="4" fillId="9" borderId="0" xfId="0" applyFont="1" applyFill="1" applyAlignment="1">
      <alignment horizontal="center" vertical="center" wrapText="1"/>
    </xf>
    <xf numFmtId="0" fontId="5" fillId="9" borderId="0" xfId="0" applyFont="1" applyFill="1" applyAlignment="1">
      <alignment horizontal="center" vertical="center"/>
    </xf>
    <xf numFmtId="0" fontId="5" fillId="9" borderId="30" xfId="0" applyFont="1" applyFill="1" applyBorder="1" applyAlignment="1">
      <alignment horizontal="center" vertical="center"/>
    </xf>
    <xf numFmtId="0" fontId="5" fillId="9" borderId="46" xfId="0" applyFont="1" applyFill="1" applyBorder="1" applyAlignment="1">
      <alignment vertical="center" wrapText="1"/>
    </xf>
    <xf numFmtId="0" fontId="5" fillId="9" borderId="31" xfId="0" applyFont="1" applyFill="1" applyBorder="1" applyAlignment="1">
      <alignment horizontal="center" vertical="center"/>
    </xf>
    <xf numFmtId="0" fontId="5" fillId="9" borderId="48" xfId="0" applyFont="1" applyFill="1" applyBorder="1" applyAlignment="1">
      <alignment vertical="center" wrapText="1"/>
    </xf>
    <xf numFmtId="0" fontId="5" fillId="8" borderId="0" xfId="0" applyFont="1" applyFill="1" applyAlignment="1">
      <alignment vertical="center" wrapText="1"/>
    </xf>
    <xf numFmtId="0" fontId="5" fillId="7" borderId="0" xfId="0" applyFont="1" applyFill="1" applyAlignment="1">
      <alignment horizontal="left" vertical="center" wrapText="1"/>
    </xf>
    <xf numFmtId="0" fontId="5" fillId="8" borderId="47" xfId="0" applyFont="1" applyFill="1" applyBorder="1" applyAlignment="1">
      <alignment vertical="center" wrapText="1"/>
    </xf>
    <xf numFmtId="0" fontId="5" fillId="0" borderId="47" xfId="0" applyFont="1" applyBorder="1" applyAlignment="1">
      <alignment vertical="center" wrapText="1"/>
    </xf>
    <xf numFmtId="0" fontId="4" fillId="5" borderId="43" xfId="0" applyFont="1" applyFill="1" applyBorder="1" applyAlignment="1">
      <alignment horizontal="center" vertical="center" wrapText="1"/>
    </xf>
    <xf numFmtId="0" fontId="5" fillId="5" borderId="43" xfId="0" applyFont="1" applyFill="1" applyBorder="1" applyAlignment="1">
      <alignment horizontal="center" vertical="center"/>
    </xf>
    <xf numFmtId="0" fontId="5" fillId="5" borderId="44" xfId="0" applyFont="1" applyFill="1" applyBorder="1" applyAlignment="1">
      <alignment horizontal="center" vertical="center"/>
    </xf>
    <xf numFmtId="0" fontId="5" fillId="9" borderId="53" xfId="0" applyFont="1" applyFill="1" applyBorder="1" applyAlignment="1">
      <alignment vertical="center" wrapText="1"/>
    </xf>
    <xf numFmtId="0" fontId="5" fillId="9" borderId="22" xfId="0" applyFont="1" applyFill="1" applyBorder="1" applyAlignment="1">
      <alignment vertical="center" wrapText="1"/>
    </xf>
    <xf numFmtId="0" fontId="5" fillId="3" borderId="37"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6" fillId="3" borderId="40" xfId="0" applyFont="1" applyFill="1" applyBorder="1" applyAlignment="1">
      <alignment horizontal="center" vertical="center" wrapText="1"/>
    </xf>
    <xf numFmtId="0" fontId="5" fillId="6" borderId="35" xfId="0" applyFont="1" applyFill="1" applyBorder="1" applyAlignment="1" applyProtection="1">
      <alignment horizontal="center" vertical="center" wrapText="1"/>
      <protection locked="0"/>
    </xf>
    <xf numFmtId="0" fontId="5" fillId="8" borderId="10" xfId="0" applyFont="1" applyFill="1" applyBorder="1" applyAlignment="1" applyProtection="1">
      <alignment horizontal="center" vertical="center"/>
      <protection locked="0"/>
    </xf>
    <xf numFmtId="0" fontId="5" fillId="8" borderId="3" xfId="0" applyFont="1" applyFill="1" applyBorder="1" applyAlignment="1" applyProtection="1">
      <alignment horizontal="center" vertical="center"/>
      <protection locked="0"/>
    </xf>
    <xf numFmtId="0" fontId="5" fillId="8" borderId="31" xfId="0" applyFont="1" applyFill="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8" borderId="0" xfId="0" applyFont="1" applyFill="1" applyAlignment="1" applyProtection="1">
      <alignment horizontal="center" vertical="center"/>
      <protection locked="0"/>
    </xf>
    <xf numFmtId="0" fontId="5" fillId="8" borderId="30" xfId="0" applyFont="1" applyFill="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7" borderId="0" xfId="0" applyFont="1" applyFill="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50"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52" xfId="0" applyFont="1" applyBorder="1" applyAlignment="1" applyProtection="1">
      <alignment horizontal="center" vertical="center"/>
      <protection locked="0"/>
    </xf>
    <xf numFmtId="9" fontId="0" fillId="0" borderId="0" xfId="0" applyNumberFormat="1"/>
    <xf numFmtId="0" fontId="5" fillId="2" borderId="13" xfId="0" applyFont="1" applyFill="1" applyBorder="1" applyAlignment="1" applyProtection="1">
      <alignment vertical="center"/>
      <protection locked="0"/>
    </xf>
    <xf numFmtId="0" fontId="5" fillId="0" borderId="13" xfId="0" applyFont="1" applyBorder="1" applyAlignment="1" applyProtection="1">
      <alignment vertical="center"/>
      <protection locked="0"/>
    </xf>
    <xf numFmtId="9" fontId="5" fillId="2" borderId="26" xfId="1" applyFont="1" applyFill="1" applyBorder="1" applyAlignment="1" applyProtection="1">
      <alignment vertical="center"/>
      <protection locked="0"/>
    </xf>
    <xf numFmtId="9" fontId="5" fillId="0" borderId="13" xfId="1" applyFont="1" applyBorder="1" applyAlignment="1" applyProtection="1">
      <alignment vertical="center"/>
      <protection locked="0"/>
    </xf>
    <xf numFmtId="9" fontId="5" fillId="0" borderId="26" xfId="1" applyFont="1" applyBorder="1" applyAlignment="1" applyProtection="1">
      <alignment vertical="center"/>
      <protection locked="0"/>
    </xf>
    <xf numFmtId="0" fontId="0" fillId="0" borderId="25" xfId="0" applyBorder="1"/>
    <xf numFmtId="0" fontId="26" fillId="0" borderId="58" xfId="0" applyFont="1" applyBorder="1" applyAlignment="1">
      <alignment horizontal="left" vertical="center"/>
    </xf>
    <xf numFmtId="0" fontId="25" fillId="2" borderId="58" xfId="0" applyFont="1" applyFill="1" applyBorder="1" applyAlignment="1">
      <alignment horizontal="left" vertical="center" wrapText="1"/>
    </xf>
    <xf numFmtId="0" fontId="26" fillId="0" borderId="60" xfId="0" applyFont="1" applyBorder="1" applyAlignment="1">
      <alignment horizontal="left" vertical="center" wrapText="1"/>
    </xf>
    <xf numFmtId="0" fontId="0" fillId="0" borderId="0" xfId="0" applyProtection="1">
      <protection locked="0"/>
    </xf>
    <xf numFmtId="0" fontId="6" fillId="0" borderId="36" xfId="0" applyFont="1" applyBorder="1" applyAlignment="1">
      <alignment horizontal="center" vertical="center" wrapText="1"/>
    </xf>
    <xf numFmtId="0" fontId="5" fillId="6" borderId="36" xfId="0" applyFont="1" applyFill="1" applyBorder="1" applyAlignment="1" applyProtection="1">
      <alignment horizontal="center" vertical="center" wrapText="1"/>
      <protection locked="0"/>
    </xf>
    <xf numFmtId="0" fontId="5" fillId="3" borderId="36"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23" fillId="0" borderId="64" xfId="0" applyFont="1" applyBorder="1" applyAlignment="1">
      <alignment vertical="center" wrapText="1"/>
    </xf>
    <xf numFmtId="0" fontId="5" fillId="6" borderId="65" xfId="0" applyFont="1" applyFill="1" applyBorder="1" applyAlignment="1">
      <alignment vertical="center" wrapText="1"/>
    </xf>
    <xf numFmtId="0" fontId="5" fillId="3" borderId="65" xfId="0" applyFont="1" applyFill="1" applyBorder="1" applyAlignment="1">
      <alignment vertical="center" wrapText="1"/>
    </xf>
    <xf numFmtId="0" fontId="5" fillId="3" borderId="66" xfId="0" applyFont="1" applyFill="1" applyBorder="1" applyAlignment="1">
      <alignment vertical="center" wrapText="1"/>
    </xf>
    <xf numFmtId="0" fontId="5" fillId="4" borderId="63" xfId="0" applyFont="1" applyFill="1" applyBorder="1" applyAlignment="1">
      <alignment vertical="center" wrapText="1"/>
    </xf>
    <xf numFmtId="0" fontId="5" fillId="0" borderId="63" xfId="0" applyFont="1" applyBorder="1" applyAlignment="1">
      <alignment vertical="center" wrapText="1"/>
    </xf>
    <xf numFmtId="0" fontId="5" fillId="3" borderId="63" xfId="0" applyFont="1" applyFill="1" applyBorder="1" applyAlignment="1">
      <alignment vertical="center" wrapText="1"/>
    </xf>
    <xf numFmtId="0" fontId="5" fillId="0" borderId="67" xfId="0" applyFont="1" applyBorder="1" applyAlignment="1">
      <alignment vertical="center" wrapText="1"/>
    </xf>
    <xf numFmtId="0" fontId="5" fillId="0" borderId="0" xfId="0" applyFont="1" applyAlignment="1">
      <alignment wrapText="1"/>
    </xf>
    <xf numFmtId="0" fontId="5" fillId="6" borderId="0" xfId="0" applyFont="1" applyFill="1" applyAlignment="1">
      <alignment horizontal="center" vertical="center"/>
    </xf>
    <xf numFmtId="0" fontId="0" fillId="0" borderId="0" xfId="0" applyAlignment="1">
      <alignment horizontal="center" vertical="center"/>
    </xf>
    <xf numFmtId="0" fontId="5" fillId="4" borderId="1" xfId="0" applyFont="1" applyFill="1" applyBorder="1" applyAlignment="1">
      <alignment vertical="center"/>
    </xf>
    <xf numFmtId="0" fontId="5" fillId="8" borderId="1" xfId="0" applyFont="1" applyFill="1" applyBorder="1" applyAlignment="1" applyProtection="1">
      <alignment horizontal="center" vertical="center" wrapText="1"/>
      <protection locked="0"/>
    </xf>
    <xf numFmtId="0" fontId="5" fillId="0" borderId="1" xfId="0" applyFont="1" applyBorder="1" applyAlignment="1">
      <alignment vertical="center" wrapText="1"/>
    </xf>
    <xf numFmtId="0" fontId="5" fillId="4" borderId="72" xfId="0" applyFont="1" applyFill="1" applyBorder="1" applyAlignment="1">
      <alignment vertical="center" wrapText="1"/>
    </xf>
    <xf numFmtId="0" fontId="5" fillId="8" borderId="73" xfId="0" applyFont="1" applyFill="1" applyBorder="1" applyAlignment="1" applyProtection="1">
      <alignment horizontal="center" vertical="center"/>
      <protection locked="0"/>
    </xf>
    <xf numFmtId="0" fontId="5" fillId="8" borderId="4" xfId="0" applyFont="1" applyFill="1" applyBorder="1" applyAlignment="1" applyProtection="1">
      <alignment horizontal="center" vertical="center"/>
      <protection locked="0"/>
    </xf>
    <xf numFmtId="0" fontId="5" fillId="8" borderId="74" xfId="0" applyFont="1" applyFill="1" applyBorder="1" applyAlignment="1" applyProtection="1">
      <alignment horizontal="center" vertical="center"/>
      <protection locked="0"/>
    </xf>
    <xf numFmtId="0" fontId="5" fillId="0" borderId="75" xfId="0" applyFont="1" applyBorder="1" applyAlignment="1" applyProtection="1">
      <alignment horizontal="center" vertical="center"/>
      <protection locked="0"/>
    </xf>
    <xf numFmtId="0" fontId="5" fillId="8" borderId="75" xfId="0" applyFont="1" applyFill="1" applyBorder="1" applyAlignment="1" applyProtection="1">
      <alignment horizontal="center" vertical="center"/>
      <protection locked="0"/>
    </xf>
    <xf numFmtId="0" fontId="5" fillId="0" borderId="76" xfId="0" applyFont="1" applyBorder="1" applyAlignment="1">
      <alignment vertical="center" wrapText="1"/>
    </xf>
    <xf numFmtId="0" fontId="5" fillId="0" borderId="77" xfId="0" applyFont="1" applyBorder="1" applyAlignment="1" applyProtection="1">
      <alignment horizontal="center" vertical="center"/>
      <protection locked="0"/>
    </xf>
    <xf numFmtId="0" fontId="5" fillId="0" borderId="78" xfId="0" applyFont="1" applyBorder="1" applyAlignment="1" applyProtection="1">
      <alignment horizontal="center" vertical="center"/>
      <protection locked="0"/>
    </xf>
    <xf numFmtId="0" fontId="5" fillId="0" borderId="79" xfId="0" applyFont="1" applyBorder="1" applyAlignment="1" applyProtection="1">
      <alignment horizontal="center" vertical="center"/>
      <protection locked="0"/>
    </xf>
    <xf numFmtId="0" fontId="5" fillId="0" borderId="80" xfId="0" applyFont="1" applyBorder="1" applyAlignment="1" applyProtection="1">
      <alignment horizontal="center" vertical="center"/>
      <protection locked="0"/>
    </xf>
    <xf numFmtId="0" fontId="5" fillId="0" borderId="3" xfId="0" applyFont="1" applyBorder="1" applyAlignment="1" applyProtection="1">
      <alignment horizontal="left" vertical="center"/>
      <protection locked="0"/>
    </xf>
    <xf numFmtId="0" fontId="5" fillId="0" borderId="81" xfId="0" applyFont="1" applyBorder="1" applyAlignment="1" applyProtection="1">
      <alignment horizontal="left" vertical="center"/>
      <protection locked="0"/>
    </xf>
    <xf numFmtId="0" fontId="5" fillId="0" borderId="81" xfId="0" applyFont="1" applyBorder="1" applyAlignment="1" applyProtection="1">
      <alignment horizontal="center" vertical="center"/>
      <protection locked="0"/>
    </xf>
    <xf numFmtId="0" fontId="5" fillId="0" borderId="82" xfId="0" applyFont="1" applyBorder="1" applyAlignment="1">
      <alignment vertical="center" wrapText="1"/>
    </xf>
    <xf numFmtId="0" fontId="5" fillId="0" borderId="83" xfId="0" applyFont="1" applyBorder="1" applyAlignment="1" applyProtection="1">
      <alignment horizontal="center" vertical="center"/>
      <protection locked="0"/>
    </xf>
    <xf numFmtId="0" fontId="5" fillId="0" borderId="84" xfId="0" applyFont="1" applyBorder="1" applyAlignment="1">
      <alignment horizontal="center" vertical="center" wrapText="1"/>
    </xf>
    <xf numFmtId="0" fontId="5" fillId="0" borderId="86" xfId="0" applyFont="1" applyBorder="1" applyAlignment="1" applyProtection="1">
      <alignment horizontal="center" vertical="center"/>
      <protection locked="0"/>
    </xf>
    <xf numFmtId="0" fontId="5" fillId="0" borderId="85" xfId="0" applyFont="1" applyBorder="1"/>
    <xf numFmtId="0" fontId="5" fillId="0" borderId="9" xfId="0" applyFont="1" applyBorder="1" applyAlignment="1" applyProtection="1">
      <alignment horizontal="center" vertical="center"/>
      <protection locked="0"/>
    </xf>
    <xf numFmtId="0" fontId="5" fillId="0" borderId="87" xfId="0" applyFont="1" applyBorder="1" applyAlignment="1" applyProtection="1">
      <alignment horizontal="center" vertical="center"/>
      <protection locked="0"/>
    </xf>
    <xf numFmtId="0" fontId="5" fillId="0" borderId="88" xfId="0" applyFont="1" applyBorder="1" applyAlignment="1" applyProtection="1">
      <alignment horizontal="center" vertical="center"/>
      <protection locked="0"/>
    </xf>
    <xf numFmtId="0" fontId="5" fillId="0" borderId="84" xfId="0" applyFont="1" applyBorder="1" applyAlignment="1">
      <alignment vertical="center" wrapText="1"/>
    </xf>
    <xf numFmtId="0" fontId="5" fillId="0" borderId="34" xfId="0" applyFont="1" applyBorder="1" applyAlignment="1">
      <alignment horizontal="center" vertical="center" wrapText="1"/>
    </xf>
    <xf numFmtId="0" fontId="5" fillId="0" borderId="37" xfId="0" applyFont="1" applyBorder="1" applyAlignment="1">
      <alignment horizontal="center" vertical="center" wrapText="1"/>
    </xf>
    <xf numFmtId="0" fontId="5" fillId="7" borderId="47" xfId="0" applyFont="1" applyFill="1" applyBorder="1" applyAlignment="1">
      <alignment horizontal="left" vertical="center" wrapText="1"/>
    </xf>
    <xf numFmtId="0" fontId="5" fillId="0" borderId="3" xfId="0" applyFont="1" applyBorder="1" applyAlignment="1" applyProtection="1">
      <alignment horizontal="left" vertical="center" wrapText="1"/>
      <protection locked="0"/>
    </xf>
    <xf numFmtId="0" fontId="5" fillId="0" borderId="0" xfId="0" applyFont="1" applyAlignment="1">
      <alignment horizontal="left" vertical="center" wrapText="1"/>
    </xf>
    <xf numFmtId="0" fontId="5" fillId="3" borderId="23" xfId="0" applyFont="1" applyFill="1" applyBorder="1" applyAlignment="1">
      <alignment horizontal="center" vertical="center" wrapText="1"/>
    </xf>
    <xf numFmtId="0" fontId="5" fillId="10" borderId="35" xfId="0" applyFont="1" applyFill="1" applyBorder="1" applyAlignment="1">
      <alignment vertical="center"/>
    </xf>
    <xf numFmtId="0" fontId="5" fillId="10" borderId="65" xfId="0" applyFont="1" applyFill="1" applyBorder="1" applyAlignment="1">
      <alignment vertical="center"/>
    </xf>
    <xf numFmtId="0" fontId="5" fillId="10" borderId="36" xfId="0" applyFont="1" applyFill="1" applyBorder="1" applyAlignment="1" applyProtection="1">
      <alignment horizontal="center" vertical="center" wrapText="1"/>
      <protection locked="0"/>
    </xf>
    <xf numFmtId="0" fontId="5" fillId="10" borderId="35" xfId="0" applyFont="1" applyFill="1" applyBorder="1" applyAlignment="1">
      <alignment vertical="center" wrapText="1"/>
    </xf>
    <xf numFmtId="0" fontId="5" fillId="10" borderId="65" xfId="0" applyFont="1" applyFill="1" applyBorder="1" applyAlignment="1">
      <alignment vertical="center" wrapText="1"/>
    </xf>
    <xf numFmtId="0" fontId="5" fillId="10" borderId="36" xfId="0" applyFont="1" applyFill="1" applyBorder="1" applyAlignment="1" applyProtection="1">
      <alignment horizontal="center" vertical="center"/>
      <protection locked="0"/>
    </xf>
    <xf numFmtId="0" fontId="19" fillId="0" borderId="0" xfId="0" applyFont="1" applyAlignment="1">
      <alignment horizontal="left" vertical="top" wrapText="1"/>
    </xf>
    <xf numFmtId="0" fontId="5" fillId="3" borderId="39" xfId="0" applyFont="1" applyFill="1" applyBorder="1" applyAlignment="1">
      <alignment horizontal="center" vertical="center" wrapText="1"/>
    </xf>
    <xf numFmtId="0" fontId="5" fillId="3" borderId="40"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4" borderId="3" xfId="0" applyFont="1" applyFill="1" applyBorder="1" applyAlignment="1" applyProtection="1">
      <alignment horizontal="left" vertical="center"/>
      <protection locked="0"/>
    </xf>
    <xf numFmtId="0" fontId="5" fillId="4" borderId="80"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0" fillId="0" borderId="0" xfId="0" applyAlignment="1">
      <alignment horizontal="left"/>
    </xf>
    <xf numFmtId="0" fontId="0" fillId="0" borderId="0" xfId="0" quotePrefix="1" applyAlignment="1">
      <alignment horizontal="left"/>
    </xf>
    <xf numFmtId="0" fontId="19" fillId="4" borderId="63" xfId="0" applyFont="1" applyFill="1" applyBorder="1" applyAlignment="1">
      <alignment vertical="center" wrapText="1"/>
    </xf>
    <xf numFmtId="0" fontId="19" fillId="0" borderId="63" xfId="0" applyFont="1" applyBorder="1" applyAlignment="1">
      <alignment vertical="center" wrapText="1"/>
    </xf>
    <xf numFmtId="0" fontId="19" fillId="9" borderId="3" xfId="0" applyFont="1" applyFill="1" applyBorder="1" applyAlignment="1">
      <alignment vertical="center" wrapText="1"/>
    </xf>
    <xf numFmtId="0" fontId="19" fillId="0" borderId="0" xfId="0" applyFont="1" applyAlignment="1">
      <alignment horizontal="left" vertical="center"/>
    </xf>
    <xf numFmtId="0" fontId="19" fillId="0" borderId="0" xfId="0" applyFont="1" applyAlignment="1">
      <alignment vertical="center"/>
    </xf>
    <xf numFmtId="0" fontId="19" fillId="0" borderId="1" xfId="0" applyFont="1" applyBorder="1" applyAlignment="1">
      <alignment horizontal="left" vertical="center" wrapText="1"/>
    </xf>
    <xf numFmtId="0" fontId="5" fillId="0" borderId="1" xfId="0" applyFont="1" applyBorder="1" applyAlignment="1">
      <alignment horizontal="left" vertical="center" wrapText="1"/>
    </xf>
    <xf numFmtId="0" fontId="10" fillId="0" borderId="0" xfId="0" applyFont="1" applyAlignment="1">
      <alignment horizontal="left" vertical="center" wrapText="1"/>
    </xf>
    <xf numFmtId="0" fontId="11" fillId="0" borderId="0" xfId="0" applyFont="1" applyAlignment="1">
      <alignment horizontal="left" vertical="center" wrapText="1"/>
    </xf>
    <xf numFmtId="0" fontId="9" fillId="3" borderId="0" xfId="0" applyFont="1" applyFill="1" applyAlignment="1">
      <alignment horizontal="left" vertical="center" wrapText="1"/>
    </xf>
    <xf numFmtId="0" fontId="16" fillId="5" borderId="35" xfId="0" applyFont="1" applyFill="1" applyBorder="1" applyAlignment="1">
      <alignment horizontal="left" vertical="center" wrapText="1"/>
    </xf>
    <xf numFmtId="0" fontId="16" fillId="3" borderId="18" xfId="0" applyFont="1" applyFill="1" applyBorder="1" applyAlignment="1">
      <alignment horizontal="left" vertical="center" wrapText="1"/>
    </xf>
    <xf numFmtId="0" fontId="16" fillId="3" borderId="11" xfId="0" applyFont="1" applyFill="1" applyBorder="1" applyAlignment="1">
      <alignment horizontal="left" vertical="center" wrapText="1"/>
    </xf>
    <xf numFmtId="0" fontId="19" fillId="4" borderId="68" xfId="0" applyFont="1" applyFill="1" applyBorder="1" applyAlignment="1">
      <alignment horizontal="left" vertical="center" wrapText="1"/>
    </xf>
    <xf numFmtId="0" fontId="5" fillId="4" borderId="69" xfId="0" applyFont="1" applyFill="1" applyBorder="1" applyAlignment="1">
      <alignment horizontal="left" vertical="center" wrapText="1"/>
    </xf>
    <xf numFmtId="0" fontId="5" fillId="4" borderId="70" xfId="0" applyFont="1" applyFill="1" applyBorder="1" applyAlignment="1">
      <alignment horizontal="left" vertical="center" wrapText="1"/>
    </xf>
    <xf numFmtId="0" fontId="5" fillId="0" borderId="90" xfId="0" applyFont="1" applyBorder="1" applyAlignment="1">
      <alignment horizontal="left" vertical="center" wrapText="1"/>
    </xf>
    <xf numFmtId="0" fontId="5" fillId="0" borderId="89" xfId="0" applyFont="1" applyBorder="1" applyAlignment="1">
      <alignment horizontal="left" vertical="center" wrapText="1"/>
    </xf>
    <xf numFmtId="0" fontId="16" fillId="5" borderId="71" xfId="0" applyFont="1" applyFill="1" applyBorder="1" applyAlignment="1">
      <alignment horizontal="left" vertical="center" wrapText="1"/>
    </xf>
    <xf numFmtId="0" fontId="16" fillId="5" borderId="37" xfId="0" applyFont="1" applyFill="1" applyBorder="1" applyAlignment="1">
      <alignment horizontal="left" vertical="center" wrapText="1"/>
    </xf>
    <xf numFmtId="0" fontId="19" fillId="0" borderId="68" xfId="0" applyFont="1" applyBorder="1" applyAlignment="1">
      <alignment horizontal="left" vertical="center" wrapText="1"/>
    </xf>
    <xf numFmtId="0" fontId="5" fillId="0" borderId="69" xfId="0" applyFont="1" applyBorder="1" applyAlignment="1">
      <alignment horizontal="left" vertical="center" wrapText="1"/>
    </xf>
    <xf numFmtId="0" fontId="5" fillId="0" borderId="70" xfId="0" applyFont="1" applyBorder="1" applyAlignment="1">
      <alignment horizontal="left" vertical="center" wrapText="1"/>
    </xf>
    <xf numFmtId="0" fontId="6" fillId="0" borderId="0" xfId="0" applyFont="1" applyAlignment="1">
      <alignment horizontal="left" vertical="center" wrapText="1"/>
    </xf>
    <xf numFmtId="0" fontId="5" fillId="3" borderId="0" xfId="0" applyFont="1" applyFill="1" applyAlignment="1">
      <alignment horizontal="left" vertical="center" wrapText="1"/>
    </xf>
    <xf numFmtId="0" fontId="16" fillId="5" borderId="42" xfId="0" applyFont="1" applyFill="1" applyBorder="1" applyAlignment="1">
      <alignment horizontal="left" vertical="center" wrapText="1"/>
    </xf>
    <xf numFmtId="0" fontId="16" fillId="5" borderId="43" xfId="0" applyFont="1" applyFill="1" applyBorder="1" applyAlignment="1">
      <alignment horizontal="left" vertical="center" wrapText="1"/>
    </xf>
    <xf numFmtId="0" fontId="16" fillId="5" borderId="44" xfId="0" applyFont="1" applyFill="1" applyBorder="1" applyAlignment="1">
      <alignment horizontal="left" vertical="center" wrapText="1"/>
    </xf>
    <xf numFmtId="0" fontId="5" fillId="0" borderId="46" xfId="0" applyFont="1" applyBorder="1" applyAlignment="1">
      <alignment horizontal="left" vertical="center" wrapText="1"/>
    </xf>
    <xf numFmtId="0" fontId="6" fillId="5" borderId="42" xfId="0" applyFont="1" applyFill="1" applyBorder="1" applyAlignment="1">
      <alignment horizontal="left" vertical="center" wrapText="1"/>
    </xf>
    <xf numFmtId="0" fontId="5" fillId="5" borderId="43" xfId="0" applyFont="1" applyFill="1" applyBorder="1" applyAlignment="1">
      <alignment horizontal="left" vertical="center" wrapText="1"/>
    </xf>
    <xf numFmtId="0" fontId="11" fillId="0" borderId="0" xfId="0" applyFont="1" applyAlignment="1">
      <alignment horizontal="left" vertical="top" wrapText="1"/>
    </xf>
    <xf numFmtId="0" fontId="6" fillId="3" borderId="18"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6" fillId="3" borderId="55" xfId="0" applyFont="1" applyFill="1" applyBorder="1" applyAlignment="1">
      <alignment horizontal="left" vertical="center" wrapText="1"/>
    </xf>
    <xf numFmtId="0" fontId="6" fillId="3" borderId="56" xfId="0" applyFont="1" applyFill="1" applyBorder="1" applyAlignment="1">
      <alignment horizontal="left" vertical="center" wrapText="1"/>
    </xf>
    <xf numFmtId="0" fontId="6" fillId="3" borderId="57" xfId="0" applyFont="1" applyFill="1" applyBorder="1" applyAlignment="1">
      <alignment horizontal="left" vertical="center" wrapText="1"/>
    </xf>
    <xf numFmtId="0" fontId="17" fillId="0" borderId="54" xfId="0" applyFont="1" applyBorder="1" applyAlignment="1" applyProtection="1">
      <alignment horizontal="left" vertical="center" wrapText="1"/>
      <protection locked="0"/>
    </xf>
    <xf numFmtId="0" fontId="17" fillId="0" borderId="59" xfId="0" applyFont="1" applyBorder="1" applyAlignment="1" applyProtection="1">
      <alignment horizontal="left" vertical="center" wrapText="1"/>
      <protection locked="0"/>
    </xf>
    <xf numFmtId="0" fontId="17" fillId="0" borderId="61" xfId="0" applyFont="1" applyBorder="1" applyAlignment="1" applyProtection="1">
      <alignment horizontal="left" vertical="center" wrapText="1"/>
      <protection locked="0"/>
    </xf>
    <xf numFmtId="0" fontId="17" fillId="0" borderId="62" xfId="0" applyFont="1" applyBorder="1" applyAlignment="1" applyProtection="1">
      <alignment horizontal="left" vertical="center" wrapText="1"/>
      <protection locked="0"/>
    </xf>
    <xf numFmtId="0" fontId="27" fillId="2" borderId="54" xfId="2" applyFill="1" applyBorder="1" applyAlignment="1" applyProtection="1">
      <alignment horizontal="left" vertical="center" wrapText="1"/>
      <protection locked="0"/>
    </xf>
    <xf numFmtId="0" fontId="17" fillId="2" borderId="59" xfId="0" applyFont="1" applyFill="1" applyBorder="1" applyAlignment="1" applyProtection="1">
      <alignment horizontal="left" vertical="center" wrapText="1"/>
      <protection locked="0"/>
    </xf>
    <xf numFmtId="0" fontId="21" fillId="0" borderId="0" xfId="0" applyFont="1" applyAlignment="1">
      <alignment horizontal="left" vertical="center" wrapText="1"/>
    </xf>
    <xf numFmtId="0" fontId="21" fillId="0" borderId="2" xfId="0" applyFont="1" applyBorder="1" applyAlignment="1">
      <alignment horizontal="left" vertical="center" wrapText="1"/>
    </xf>
  </cellXfs>
  <cellStyles count="3">
    <cellStyle name="Hyperlink" xfId="2" builtinId="8"/>
    <cellStyle name="Normal" xfId="0" builtinId="0"/>
    <cellStyle name="Percent" xfId="1" builtinId="5"/>
  </cellStyles>
  <dxfs count="31">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alignment horizontal="left" vertical="bottom" textRotation="0" wrapText="0" indent="0" justifyLastLine="0" shrinkToFit="0" readingOrder="0"/>
    </dxf>
    <dxf>
      <font>
        <strike val="0"/>
        <outline val="0"/>
        <shadow val="0"/>
        <u val="none"/>
        <vertAlign val="baseline"/>
        <sz val="12"/>
        <color theme="1"/>
        <name val="Avenir Next LT Pro"/>
        <family val="2"/>
        <scheme val="none"/>
      </font>
    </dxf>
    <dxf>
      <font>
        <strike val="0"/>
        <outline val="0"/>
        <shadow val="0"/>
        <u val="none"/>
        <vertAlign val="baseline"/>
        <sz val="12"/>
        <color theme="1"/>
        <name val="Avenir Next LT Pro"/>
        <family val="2"/>
        <scheme val="none"/>
      </font>
    </dxf>
    <dxf>
      <font>
        <b/>
        <i val="0"/>
        <color theme="0"/>
      </font>
      <fill>
        <patternFill>
          <bgColor rgb="FFC00000"/>
        </patternFill>
      </fill>
    </dxf>
    <dxf>
      <font>
        <color rgb="FFFFFF00"/>
      </font>
    </dxf>
    <dxf>
      <font>
        <color auto="1"/>
      </font>
      <fill>
        <patternFill>
          <bgColor rgb="FFFFFF00"/>
        </patternFill>
      </fill>
    </dxf>
    <dxf>
      <font>
        <color theme="0"/>
      </font>
      <fill>
        <patternFill>
          <bgColor rgb="FFC00000"/>
        </patternFill>
      </fill>
    </dxf>
    <dxf>
      <font>
        <b/>
        <i val="0"/>
        <color rgb="FFFFFF00"/>
      </font>
      <fill>
        <patternFill>
          <bgColor rgb="FFFFFF00"/>
        </patternFill>
      </fill>
    </dxf>
    <dxf>
      <font>
        <color auto="1"/>
      </font>
      <fill>
        <patternFill>
          <bgColor rgb="FFFFFF00"/>
        </patternFill>
      </fill>
    </dxf>
    <dxf>
      <font>
        <color theme="0"/>
      </font>
      <fill>
        <patternFill>
          <bgColor rgb="FFC00000"/>
        </patternFill>
      </fill>
    </dxf>
    <dxf>
      <font>
        <color theme="0"/>
      </font>
      <fill>
        <patternFill>
          <bgColor rgb="FFC00000"/>
        </patternFill>
      </fill>
    </dxf>
    <dxf>
      <fill>
        <patternFill>
          <bgColor theme="7" tint="0.79998168889431442"/>
        </patternFill>
      </fill>
    </dxf>
    <dxf>
      <font>
        <b/>
        <i val="0"/>
        <color theme="0"/>
      </font>
      <fill>
        <patternFill>
          <bgColor rgb="FFC00000"/>
        </patternFill>
      </fill>
    </dxf>
    <dxf>
      <font>
        <color auto="1"/>
      </font>
      <fill>
        <patternFill>
          <bgColor rgb="FFFFFF00"/>
        </patternFill>
      </fill>
    </dxf>
    <dxf>
      <font>
        <color theme="0"/>
      </font>
      <fill>
        <patternFill>
          <bgColor rgb="FFC00000"/>
        </patternFill>
      </fill>
    </dxf>
    <dxf>
      <font>
        <color rgb="FFFFFF00"/>
      </font>
      <fill>
        <patternFill>
          <bgColor rgb="FFFFFF00"/>
        </patternFill>
      </fill>
    </dxf>
    <dxf>
      <font>
        <color theme="0"/>
      </font>
      <fill>
        <patternFill>
          <bgColor rgb="FFC00000"/>
        </patternFill>
      </fill>
    </dxf>
    <dxf>
      <fill>
        <patternFill>
          <bgColor theme="7" tint="0.79998168889431442"/>
        </patternFill>
      </fill>
    </dxf>
    <dxf>
      <font>
        <b/>
        <i val="0"/>
        <color theme="0"/>
      </font>
      <fill>
        <patternFill>
          <bgColor rgb="FFC00000"/>
        </patternFill>
      </fill>
    </dxf>
    <dxf>
      <font>
        <color rgb="FFFFFF00"/>
      </font>
      <fill>
        <patternFill>
          <bgColor rgb="FFFFFF00"/>
        </patternFill>
      </fill>
    </dxf>
    <dxf>
      <font>
        <color rgb="FFFFFF00"/>
      </font>
    </dxf>
    <dxf>
      <font>
        <b/>
        <i val="0"/>
        <color theme="0"/>
      </font>
      <fill>
        <patternFill>
          <bgColor rgb="FFC00000"/>
        </patternFill>
      </fill>
    </dxf>
    <dxf>
      <font>
        <color rgb="FFFFFF00"/>
      </font>
    </dxf>
  </dxfs>
  <tableStyles count="0" defaultTableStyle="TableStyleMedium2" defaultPivotStyle="PivotStyleLight16"/>
  <colors>
    <mruColors>
      <color rgb="FFF16D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21770</xdr:colOff>
      <xdr:row>1</xdr:row>
      <xdr:rowOff>39645</xdr:rowOff>
    </xdr:from>
    <xdr:to>
      <xdr:col>11</xdr:col>
      <xdr:colOff>435428</xdr:colOff>
      <xdr:row>16</xdr:row>
      <xdr:rowOff>145181</xdr:rowOff>
    </xdr:to>
    <xdr:pic>
      <xdr:nvPicPr>
        <xdr:cNvPr id="2" name="Picture 1">
          <a:extLst>
            <a:ext uri="{FF2B5EF4-FFF2-40B4-BE49-F238E27FC236}">
              <a16:creationId xmlns:a16="http://schemas.microsoft.com/office/drawing/2014/main" id="{FEEEDA1C-7FBA-47B9-8BCA-A0F9127D1925}"/>
            </a:ext>
          </a:extLst>
        </xdr:cNvPr>
        <xdr:cNvPicPr>
          <a:picLocks noChangeAspect="1"/>
        </xdr:cNvPicPr>
      </xdr:nvPicPr>
      <xdr:blipFill>
        <a:blip xmlns:r="http://schemas.openxmlformats.org/officeDocument/2006/relationships" r:embed="rId1"/>
        <a:stretch>
          <a:fillRect/>
        </a:stretch>
      </xdr:blipFill>
      <xdr:spPr>
        <a:xfrm>
          <a:off x="8413295" y="220620"/>
          <a:ext cx="4680858" cy="54681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21770</xdr:colOff>
      <xdr:row>33</xdr:row>
      <xdr:rowOff>7895</xdr:rowOff>
    </xdr:from>
    <xdr:to>
      <xdr:col>3</xdr:col>
      <xdr:colOff>974270</xdr:colOff>
      <xdr:row>63</xdr:row>
      <xdr:rowOff>49477</xdr:rowOff>
    </xdr:to>
    <xdr:pic>
      <xdr:nvPicPr>
        <xdr:cNvPr id="2" name="Picture 1">
          <a:extLst>
            <a:ext uri="{FF2B5EF4-FFF2-40B4-BE49-F238E27FC236}">
              <a16:creationId xmlns:a16="http://schemas.microsoft.com/office/drawing/2014/main" id="{07A3CA93-285E-F83B-4F80-33C2A7558768}"/>
            </a:ext>
          </a:extLst>
        </xdr:cNvPr>
        <xdr:cNvPicPr>
          <a:picLocks noChangeAspect="1"/>
        </xdr:cNvPicPr>
      </xdr:nvPicPr>
      <xdr:blipFill>
        <a:blip xmlns:r="http://schemas.openxmlformats.org/officeDocument/2006/relationships" r:embed="rId1"/>
        <a:stretch>
          <a:fillRect/>
        </a:stretch>
      </xdr:blipFill>
      <xdr:spPr>
        <a:xfrm>
          <a:off x="5094513" y="10186038"/>
          <a:ext cx="4724401" cy="55969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CD9ACD-3C52-4D05-9690-6C14ACA27C12}" name="Table1" displayName="Table1" ref="A3:A6" totalsRowShown="0" dataDxfId="10">
  <autoFilter ref="A3:A6" xr:uid="{2BCD9ACD-3C52-4D05-9690-6C14ACA27C12}"/>
  <tableColumns count="1">
    <tableColumn id="1" xr3:uid="{CDE51643-0B01-44CD-8DED-67BD2C1A5613}" name="Hospice Type" dataDxfId="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14019A5-4412-4C21-A9EB-927115A0829C}" name="Table7" displayName="Table7" ref="A8:A11" totalsRowShown="0">
  <autoFilter ref="A8:A11" xr:uid="{714019A5-4412-4C21-A9EB-927115A0829C}"/>
  <tableColumns count="1">
    <tableColumn id="1" xr3:uid="{E4ED8517-F5D3-4B05-ADE1-E266C1BE8C85}" name="Y/N"/>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6868D9EC-2629-429E-B163-2ED8CCABE0D5}" name="Table8" displayName="Table8" ref="A13:A20" totalsRowShown="0">
  <autoFilter ref="A13:A20" xr:uid="{6868D9EC-2629-429E-B163-2ED8CCABE0D5}"/>
  <tableColumns count="1">
    <tableColumn id="1" xr3:uid="{9B609325-98AB-4B4F-8D39-93125CD3432B}" name="Outcome Measures (OACC)"/>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33AE08D-74EF-4EDC-9E65-6ACF7C6FE12F}" name="Table3" displayName="Table3" ref="A22:A26" totalsRowShown="0">
  <autoFilter ref="A22:A26" xr:uid="{733AE08D-74EF-4EDC-9E65-6ACF7C6FE12F}"/>
  <tableColumns count="1">
    <tableColumn id="1" xr3:uid="{79353D1B-DCCD-44F9-9355-784FDED1F6E3}" name="Country"/>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5FCBE1E-DB59-48DF-B883-5F4805EBF720}" name="Activity_Survey_Hospice_LIst" displayName="Activity_Survey_Hospice_LIst" ref="A1:I208" totalsRowShown="0">
  <autoFilter ref="A1:I208" xr:uid="{95FCBE1E-DB59-48DF-B883-5F4805EBF720}"/>
  <sortState xmlns:xlrd2="http://schemas.microsoft.com/office/spreadsheetml/2017/richdata2" ref="A2:I208">
    <sortCondition ref="B1:B208"/>
  </sortState>
  <tableColumns count="9">
    <tableColumn id="1" xr3:uid="{CDC94645-F83B-43D2-BCF3-A8A22A7836B3}" name="Hospice Code" dataDxfId="8"/>
    <tableColumn id="2" xr3:uid="{EE4D8287-EF91-4B90-9B61-504DA4521A10}" name="Hospice Name" dataDxfId="7"/>
    <tableColumn id="3" xr3:uid="{FABB4226-74C1-4457-BBD4-4F4944DE07A5}" name="Country" dataDxfId="6"/>
    <tableColumn id="4" xr3:uid="{5111228E-733F-41D4-A6BC-1059AD22FE8F}" name="NHS Region" dataDxfId="5"/>
    <tableColumn id="5" xr3:uid="{A3E04809-7E4A-4C9A-9788-2017D0319ECA}" name="Hospice Type" dataDxfId="4"/>
    <tableColumn id="6" xr3:uid="{F63DD0DA-2780-49C6-A7D8-43E1B5811780}" name="AddressLine1" dataDxfId="3"/>
    <tableColumn id="7" xr3:uid="{BA32CD08-A6AA-43F6-B8D8-C8A82F1F0F57}" name="PostTown" dataDxfId="2"/>
    <tableColumn id="8" xr3:uid="{09E27384-9F54-4E87-8C7D-953EDF497A45}" name="PostCode" dataDxfId="1"/>
    <tableColumn id="9" xr3:uid="{192CA154-B3FE-48B1-90B7-ED5249BAA411}" name="AddressFormatted" dataDxfId="0"/>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DF934-C637-44A3-9CB4-07913831A2E6}">
  <dimension ref="A1:B2"/>
  <sheetViews>
    <sheetView workbookViewId="0">
      <selection activeCell="A2" sqref="A2"/>
    </sheetView>
  </sheetViews>
  <sheetFormatPr defaultColWidth="8.84375" defaultRowHeight="14.6" x14ac:dyDescent="0.4"/>
  <cols>
    <col min="1" max="1" width="194.3828125" customWidth="1"/>
  </cols>
  <sheetData>
    <row r="1" spans="1:2" ht="408" customHeight="1" x14ac:dyDescent="0.4">
      <c r="A1" s="183" t="s">
        <v>0</v>
      </c>
      <c r="B1" s="129"/>
    </row>
    <row r="2" spans="1:2" x14ac:dyDescent="0.4">
      <c r="A2" s="129"/>
    </row>
  </sheetData>
  <sheetProtection algorithmName="SHA-512" hashValue="Lqe2JnGsVyki4BwoSo1yczzYhUFj9cPXTy+ePi4vw8Dckd62NNGaDICHwdEISHrYhVBm7k9OnMKiR++AzwFnFg==" saltValue="WnrfJbN7IjclComPhboDq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D292B-3966-4657-AEC1-646F7CA68A61}">
  <dimension ref="A1"/>
  <sheetViews>
    <sheetView workbookViewId="0">
      <selection activeCell="A6" sqref="A6"/>
    </sheetView>
  </sheetViews>
  <sheetFormatPr defaultColWidth="8.84375" defaultRowHeight="14.6" x14ac:dyDescent="0.4"/>
  <cols>
    <col min="1" max="1" width="103.15234375" customWidth="1"/>
  </cols>
  <sheetData>
    <row r="1" spans="1:1" ht="261.45" customHeight="1" x14ac:dyDescent="0.4">
      <c r="A1" s="183" t="s">
        <v>1</v>
      </c>
    </row>
  </sheetData>
  <sheetProtection algorithmName="SHA-512" hashValue="1VKTLWBwkqNuoliqEFDbLtlh4KjAxGt0sAWKbuu9/nO/WzAd+5Oc4xyUgrQI8nw0zLcU4vxQve/8XrVRRZPcGQ==" saltValue="RRujUSOzcLtWrgN2XZeOZ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D9644-0ABE-4833-860F-F0052770B1E1}">
  <sheetPr>
    <tabColor rgb="FFF16D09"/>
  </sheetPr>
  <dimension ref="A1:K54"/>
  <sheetViews>
    <sheetView tabSelected="1" zoomScaleNormal="100" workbookViewId="0">
      <pane xSplit="3" ySplit="7" topLeftCell="D8" activePane="bottomRight" state="frozen"/>
      <selection pane="topRight" activeCell="C1" sqref="C1"/>
      <selection pane="bottomLeft" activeCell="A9" sqref="A9"/>
      <selection pane="bottomRight" activeCell="D5" sqref="D5"/>
    </sheetView>
  </sheetViews>
  <sheetFormatPr defaultColWidth="8.69140625" defaultRowHeight="15.75" customHeight="1" x14ac:dyDescent="0.4"/>
  <cols>
    <col min="1" max="1" width="8.3828125" style="11" hidden="1" customWidth="1"/>
    <col min="2" max="2" width="41.3828125" style="9" customWidth="1"/>
    <col min="3" max="3" width="72.84375" style="139" customWidth="1"/>
    <col min="4" max="4" width="22.69140625" style="28" customWidth="1"/>
    <col min="5" max="5" width="22.53515625" style="28" customWidth="1"/>
    <col min="6" max="6" width="20.3828125" style="28" customWidth="1"/>
    <col min="7" max="7" width="20.15234375" style="28" customWidth="1"/>
    <col min="8" max="10" width="18.3828125" style="28" customWidth="1"/>
    <col min="11" max="16384" width="8.69140625" style="8"/>
  </cols>
  <sheetData>
    <row r="1" spans="1:11" ht="19" customHeight="1" x14ac:dyDescent="0.4">
      <c r="B1" s="200" t="s">
        <v>2</v>
      </c>
      <c r="C1" s="200"/>
      <c r="D1" s="200"/>
      <c r="E1" s="200"/>
      <c r="F1" s="200"/>
      <c r="G1" s="200"/>
      <c r="H1" s="200"/>
      <c r="I1" s="200"/>
      <c r="J1" s="49"/>
    </row>
    <row r="2" spans="1:11" ht="13" customHeight="1" x14ac:dyDescent="0.4">
      <c r="B2" s="200"/>
      <c r="C2" s="200"/>
      <c r="D2" s="29"/>
      <c r="E2" s="29"/>
      <c r="F2" s="29"/>
      <c r="G2" s="29"/>
      <c r="H2" s="29"/>
      <c r="I2" s="29"/>
      <c r="J2" s="29"/>
    </row>
    <row r="3" spans="1:11" ht="36" customHeight="1" x14ac:dyDescent="0.4">
      <c r="B3" s="204" t="s">
        <v>3</v>
      </c>
      <c r="C3" s="205"/>
      <c r="D3" s="202" t="s">
        <v>4</v>
      </c>
      <c r="E3" s="202"/>
      <c r="F3" s="202"/>
      <c r="G3" s="202"/>
      <c r="H3" s="202"/>
      <c r="I3" s="202"/>
      <c r="J3" s="202"/>
    </row>
    <row r="4" spans="1:11" s="54" customFormat="1" ht="30.9" x14ac:dyDescent="0.4">
      <c r="A4" s="11" t="s">
        <v>5</v>
      </c>
      <c r="B4" s="53" t="s">
        <v>6</v>
      </c>
      <c r="C4" s="134" t="s">
        <v>7</v>
      </c>
      <c r="D4" s="130" t="str">
        <f xml:space="preserve"> "Type / Hospice / Country " &amp;  1</f>
        <v>Type / Hospice / Country 1</v>
      </c>
      <c r="E4" s="57" t="str">
        <f xml:space="preserve"> "Type / Hospice / Country " &amp;  2</f>
        <v>Type / Hospice / Country 2</v>
      </c>
      <c r="F4" s="57" t="str">
        <f xml:space="preserve"> "Type / Hospice / Country " &amp;  3</f>
        <v>Type / Hospice / Country 3</v>
      </c>
      <c r="G4" s="57" t="str">
        <f xml:space="preserve"> "Type / Hospice / Country " &amp;  4</f>
        <v>Type / Hospice / Country 4</v>
      </c>
      <c r="H4" s="57" t="str">
        <f xml:space="preserve"> "Type / Hospice / Country " &amp;  5</f>
        <v>Type / Hospice / Country 5</v>
      </c>
      <c r="I4" s="57" t="str">
        <f xml:space="preserve"> "Type / Hospice / Country " &amp;  6</f>
        <v>Type / Hospice / Country 6</v>
      </c>
      <c r="J4" s="57" t="str">
        <f xml:space="preserve"> "Type / Hospice / Country " &amp;  7</f>
        <v>Type / Hospice / Country 7</v>
      </c>
    </row>
    <row r="5" spans="1:11" s="142" customFormat="1" ht="63.45" customHeight="1" x14ac:dyDescent="0.4">
      <c r="A5" s="28">
        <v>101</v>
      </c>
      <c r="B5" s="177" t="s">
        <v>8</v>
      </c>
      <c r="C5" s="178" t="s">
        <v>9</v>
      </c>
      <c r="D5" s="179"/>
      <c r="E5" s="179"/>
      <c r="F5" s="179"/>
      <c r="G5" s="179"/>
      <c r="H5" s="179"/>
      <c r="I5" s="179"/>
      <c r="J5" s="179"/>
    </row>
    <row r="6" spans="1:11" s="13" customFormat="1" ht="46.75" customHeight="1" x14ac:dyDescent="0.4">
      <c r="A6" s="143">
        <v>100</v>
      </c>
      <c r="B6" s="58" t="s">
        <v>10</v>
      </c>
      <c r="C6" s="135" t="s">
        <v>11</v>
      </c>
      <c r="D6" s="131"/>
      <c r="E6" s="96"/>
      <c r="F6" s="96"/>
      <c r="G6" s="96"/>
      <c r="H6" s="96"/>
      <c r="I6" s="96"/>
      <c r="J6" s="96"/>
    </row>
    <row r="7" spans="1:11" ht="52.75" customHeight="1" x14ac:dyDescent="0.4">
      <c r="A7" s="11">
        <v>104</v>
      </c>
      <c r="B7" s="180" t="s">
        <v>12</v>
      </c>
      <c r="C7" s="181" t="s">
        <v>13</v>
      </c>
      <c r="D7" s="182"/>
      <c r="E7" s="182"/>
      <c r="F7" s="182"/>
      <c r="G7" s="182"/>
      <c r="H7" s="182"/>
      <c r="I7" s="182"/>
      <c r="J7" s="182"/>
    </row>
    <row r="8" spans="1:11" ht="93" customHeight="1" x14ac:dyDescent="0.4">
      <c r="A8" s="11">
        <v>102</v>
      </c>
      <c r="B8" s="59" t="s">
        <v>14</v>
      </c>
      <c r="C8" s="136" t="s">
        <v>15</v>
      </c>
      <c r="D8" s="132" t="str">
        <f>_xlfn.IFNA(
VLOOKUP( D$10, Activity_Survey_Hospice_LIst[#All], 9, FALSE()  ),  "")</f>
        <v/>
      </c>
      <c r="E8" s="60" t="str">
        <f>_xlfn.IFNA(
VLOOKUP( E$10, Activity_Survey_Hospice_LIst[#All], 9, FALSE()  ),  "")</f>
        <v/>
      </c>
      <c r="F8" s="60" t="str">
        <f>_xlfn.IFNA(
VLOOKUP( F$10, Activity_Survey_Hospice_LIst[#All], 9, FALSE()  ),  "")</f>
        <v/>
      </c>
      <c r="G8" s="60" t="str">
        <f>_xlfn.IFNA(
VLOOKUP( G$10, Activity_Survey_Hospice_LIst[#All], 9, FALSE()  ),  "")</f>
        <v/>
      </c>
      <c r="H8" s="60" t="str">
        <f>_xlfn.IFNA(
VLOOKUP( H$10, Activity_Survey_Hospice_LIst[#All], 9, FALSE()  ),  "")</f>
        <v/>
      </c>
      <c r="I8" s="60" t="str">
        <f>_xlfn.IFNA(
VLOOKUP( I$10, Activity_Survey_Hospice_LIst[#All], 9, FALSE()  ),  "")</f>
        <v/>
      </c>
      <c r="J8" s="60" t="str">
        <f>_xlfn.IFNA(
VLOOKUP( J$10, Activity_Survey_Hospice_LIst[#All], 9, FALSE()  ),  "")</f>
        <v/>
      </c>
    </row>
    <row r="9" spans="1:11" ht="29.15" customHeight="1" x14ac:dyDescent="0.4">
      <c r="A9" s="11">
        <v>105</v>
      </c>
      <c r="B9" s="61" t="s">
        <v>16</v>
      </c>
      <c r="C9" s="137" t="s">
        <v>17</v>
      </c>
      <c r="D9" s="133" t="str">
        <f>_xlfn.IFNA(
VLOOKUP( D$10, Activity_Survey_Hospice_LIst[#All], 4, FALSE()  ),  "")</f>
        <v/>
      </c>
      <c r="E9" s="93" t="str">
        <f>_xlfn.IFNA(
VLOOKUP( E$10, Activity_Survey_Hospice_LIst[#All], 4, FALSE()  ),  "")</f>
        <v/>
      </c>
      <c r="F9" s="93" t="str">
        <f>_xlfn.IFNA(
VLOOKUP( F$10, Activity_Survey_Hospice_LIst[#All], 4, FALSE()  ),  "")</f>
        <v/>
      </c>
      <c r="G9" s="93" t="str">
        <f>_xlfn.IFNA(
VLOOKUP( G$10, Activity_Survey_Hospice_LIst[#All], 4, FALSE()  ),  "")</f>
        <v/>
      </c>
      <c r="H9" s="93" t="str">
        <f>_xlfn.IFNA(
VLOOKUP( H$10, Activity_Survey_Hospice_LIst[#All], 4, FALSE()  ),  "")</f>
        <v/>
      </c>
      <c r="I9" s="93" t="str">
        <f>_xlfn.IFNA(
VLOOKUP( I$10, Activity_Survey_Hospice_LIst[#All], 4, FALSE()  ),  "")</f>
        <v/>
      </c>
      <c r="J9" s="93" t="str">
        <f>_xlfn.IFNA(
VLOOKUP( J$10, Activity_Survey_Hospice_LIst[#All], 4, FALSE()  ),  "")</f>
        <v/>
      </c>
    </row>
    <row r="10" spans="1:11" ht="28" customHeight="1" x14ac:dyDescent="0.4">
      <c r="A10" s="11">
        <v>103</v>
      </c>
      <c r="B10" s="59" t="s">
        <v>18</v>
      </c>
      <c r="C10" s="136" t="s">
        <v>19</v>
      </c>
      <c r="D10" s="132" t="str">
        <f>_xlfn.IFNA(
LOOKUP(
   D$5,
   Activity_Survey_Hospice_LIst[Hospice Name],
   Activity_Survey_Hospice_LIst[Hospice Code]
   ),  "")</f>
        <v/>
      </c>
      <c r="E10" s="60" t="str">
        <f>_xlfn.IFNA(
LOOKUP(
   E$5,
   Activity_Survey_Hospice_LIst[Hospice Name],
   Activity_Survey_Hospice_LIst[Hospice Code]
   ),  "")</f>
        <v/>
      </c>
      <c r="F10" s="60" t="str">
        <f>_xlfn.IFNA(
LOOKUP(
   F$5,
   Activity_Survey_Hospice_LIst[Hospice Name],
   Activity_Survey_Hospice_LIst[Hospice Code]
   ),  "")</f>
        <v/>
      </c>
      <c r="G10" s="60" t="str">
        <f>_xlfn.IFNA(
LOOKUP(
   G$5,
   Activity_Survey_Hospice_LIst[Hospice Name],
   Activity_Survey_Hospice_LIst[Hospice Code]
   ),  "")</f>
        <v/>
      </c>
      <c r="H10" s="60" t="str">
        <f>_xlfn.IFNA(
LOOKUP(
   H$5,
   Activity_Survey_Hospice_LIst[Hospice Name],
   Activity_Survey_Hospice_LIst[Hospice Code]
   ),  "")</f>
        <v/>
      </c>
      <c r="I10" s="60" t="str">
        <f>_xlfn.IFNA(
LOOKUP(
   I$5,
   Activity_Survey_Hospice_LIst[Hospice Name],
   Activity_Survey_Hospice_LIst[Hospice Code]
   ),  "")</f>
        <v/>
      </c>
      <c r="J10" s="60" t="str">
        <f>_xlfn.IFNA(
LOOKUP(
   J$5,
   Activity_Survey_Hospice_LIst[Hospice Name],
   Activity_Survey_Hospice_LIst[Hospice Code]
   ),  "")</f>
        <v/>
      </c>
    </row>
    <row r="11" spans="1:11" ht="29.15" customHeight="1" x14ac:dyDescent="0.4">
      <c r="B11" s="201" t="s">
        <v>20</v>
      </c>
      <c r="C11" s="201"/>
      <c r="D11" s="171"/>
      <c r="E11" s="172"/>
      <c r="F11" s="172"/>
      <c r="G11" s="172"/>
      <c r="H11" s="172"/>
      <c r="I11" s="172"/>
      <c r="J11" s="172"/>
    </row>
    <row r="12" spans="1:11" ht="28.5" customHeight="1" x14ac:dyDescent="0.4">
      <c r="B12" s="203" t="s">
        <v>21</v>
      </c>
      <c r="C12" s="203"/>
      <c r="D12" s="203"/>
      <c r="E12" s="203"/>
      <c r="F12" s="203"/>
      <c r="G12" s="203"/>
      <c r="H12" s="203"/>
      <c r="I12" s="203"/>
      <c r="J12" s="203"/>
    </row>
    <row r="13" spans="1:11" ht="20.149999999999999" customHeight="1" x14ac:dyDescent="0.4">
      <c r="A13" s="11">
        <v>150</v>
      </c>
      <c r="B13" s="209" t="s">
        <v>22</v>
      </c>
      <c r="C13" s="160" t="s">
        <v>23</v>
      </c>
      <c r="D13" s="158"/>
      <c r="E13" s="161"/>
      <c r="F13" s="161"/>
      <c r="G13" s="161"/>
      <c r="H13" s="161"/>
      <c r="I13" s="161"/>
      <c r="J13" s="165"/>
      <c r="K13" s="166"/>
    </row>
    <row r="14" spans="1:11" ht="20.149999999999999" customHeight="1" x14ac:dyDescent="0.4">
      <c r="A14" s="11">
        <v>151</v>
      </c>
      <c r="B14" s="209"/>
      <c r="C14" s="187" t="s">
        <v>24</v>
      </c>
      <c r="D14" s="188"/>
      <c r="E14" s="189"/>
      <c r="F14" s="189"/>
      <c r="G14" s="189"/>
      <c r="H14" s="189"/>
      <c r="I14" s="189"/>
      <c r="J14" s="190"/>
      <c r="K14" s="166"/>
    </row>
    <row r="15" spans="1:11" ht="20.149999999999999" customHeight="1" x14ac:dyDescent="0.4">
      <c r="A15" s="11">
        <v>152</v>
      </c>
      <c r="B15" s="209"/>
      <c r="C15" s="159" t="s">
        <v>25</v>
      </c>
      <c r="D15" s="158"/>
      <c r="E15" s="101"/>
      <c r="F15" s="101"/>
      <c r="G15" s="101"/>
      <c r="H15" s="101"/>
      <c r="I15" s="101"/>
      <c r="J15" s="167"/>
      <c r="K15" s="166"/>
    </row>
    <row r="16" spans="1:11" ht="20.149999999999999" customHeight="1" x14ac:dyDescent="0.4">
      <c r="A16" s="11">
        <v>153</v>
      </c>
      <c r="B16" s="209"/>
      <c r="C16" s="187" t="s">
        <v>26</v>
      </c>
      <c r="D16" s="188"/>
      <c r="E16" s="189"/>
      <c r="F16" s="189"/>
      <c r="G16" s="189"/>
      <c r="H16" s="189"/>
      <c r="I16" s="189"/>
      <c r="J16" s="190"/>
      <c r="K16" s="166"/>
    </row>
    <row r="17" spans="1:11" ht="32.25" customHeight="1" x14ac:dyDescent="0.4">
      <c r="A17" s="11">
        <v>154</v>
      </c>
      <c r="B17" s="209"/>
      <c r="C17" s="174" t="s">
        <v>27</v>
      </c>
      <c r="D17" s="158"/>
      <c r="E17" s="101"/>
      <c r="F17" s="101"/>
      <c r="G17" s="101"/>
      <c r="H17" s="101"/>
      <c r="I17" s="101"/>
      <c r="J17" s="168"/>
    </row>
    <row r="18" spans="1:11" ht="20.149999999999999" customHeight="1" x14ac:dyDescent="0.4">
      <c r="A18" s="11">
        <v>155</v>
      </c>
      <c r="B18" s="209"/>
      <c r="C18" s="187" t="s">
        <v>28</v>
      </c>
      <c r="D18" s="188"/>
      <c r="E18" s="189"/>
      <c r="F18" s="189"/>
      <c r="G18" s="189"/>
      <c r="H18" s="189"/>
      <c r="I18" s="189"/>
      <c r="J18" s="190"/>
      <c r="K18" s="166"/>
    </row>
    <row r="19" spans="1:11" ht="20.149999999999999" customHeight="1" x14ac:dyDescent="0.4">
      <c r="A19" s="11">
        <v>156</v>
      </c>
      <c r="B19" s="210"/>
      <c r="C19" s="159" t="s">
        <v>29</v>
      </c>
      <c r="D19" s="158"/>
      <c r="E19" s="163"/>
      <c r="F19" s="163"/>
      <c r="G19" s="101"/>
      <c r="H19" s="163"/>
      <c r="I19" s="163"/>
      <c r="J19" s="169"/>
      <c r="K19" s="166"/>
    </row>
    <row r="20" spans="1:11" ht="15.75" customHeight="1" x14ac:dyDescent="0.4">
      <c r="B20" s="170"/>
      <c r="C20" s="162"/>
      <c r="G20" s="164"/>
    </row>
    <row r="21" spans="1:11" ht="28.5" customHeight="1" x14ac:dyDescent="0.4">
      <c r="B21" s="203" t="s">
        <v>30</v>
      </c>
      <c r="C21" s="203"/>
      <c r="D21" s="203"/>
      <c r="E21" s="203"/>
      <c r="F21" s="203"/>
      <c r="G21" s="203"/>
      <c r="H21" s="203"/>
      <c r="I21" s="203"/>
      <c r="J21" s="203"/>
    </row>
    <row r="22" spans="1:11" ht="44.15" customHeight="1" x14ac:dyDescent="0.4">
      <c r="A22" s="11">
        <v>107</v>
      </c>
      <c r="B22" s="32" t="s">
        <v>31</v>
      </c>
      <c r="C22" s="139" t="s">
        <v>32</v>
      </c>
      <c r="D22" s="100"/>
      <c r="E22" s="101"/>
      <c r="F22" s="101"/>
      <c r="G22" s="101"/>
      <c r="H22" s="101"/>
      <c r="I22" s="101"/>
      <c r="J22" s="102"/>
    </row>
    <row r="23" spans="1:11" ht="58.75" customHeight="1" x14ac:dyDescent="0.4">
      <c r="A23" s="11">
        <v>120</v>
      </c>
      <c r="B23" s="31" t="s">
        <v>33</v>
      </c>
      <c r="C23" s="193" t="s">
        <v>34</v>
      </c>
      <c r="D23" s="97"/>
      <c r="E23" s="98"/>
      <c r="F23" s="98"/>
      <c r="G23" s="98"/>
      <c r="H23" s="98"/>
      <c r="I23" s="98"/>
      <c r="J23" s="99"/>
    </row>
    <row r="24" spans="1:11" ht="54" customHeight="1" x14ac:dyDescent="0.4">
      <c r="A24" s="11">
        <v>108</v>
      </c>
      <c r="B24" s="30" t="s">
        <v>35</v>
      </c>
      <c r="C24" s="140" t="s">
        <v>36</v>
      </c>
      <c r="D24" s="34" t="str">
        <f>IF( D22 = "", "", 365 * D22 )</f>
        <v/>
      </c>
      <c r="E24" s="17" t="str">
        <f t="shared" ref="E24:J24" si="0">IF( E22 = "", "", 365 * E22 )</f>
        <v/>
      </c>
      <c r="F24" s="17" t="str">
        <f t="shared" si="0"/>
        <v/>
      </c>
      <c r="G24" s="17" t="str">
        <f t="shared" si="0"/>
        <v/>
      </c>
      <c r="H24" s="17" t="str">
        <f t="shared" si="0"/>
        <v/>
      </c>
      <c r="I24" s="17" t="str">
        <f t="shared" si="0"/>
        <v/>
      </c>
      <c r="J24" s="52" t="str">
        <f t="shared" si="0"/>
        <v/>
      </c>
    </row>
    <row r="25" spans="1:11" ht="80.5" customHeight="1" x14ac:dyDescent="0.4">
      <c r="A25" s="11">
        <v>109</v>
      </c>
      <c r="B25" s="31" t="s">
        <v>37</v>
      </c>
      <c r="C25" s="193" t="s">
        <v>38</v>
      </c>
      <c r="D25" s="97"/>
      <c r="E25" s="98"/>
      <c r="F25" s="98"/>
      <c r="G25" s="98"/>
      <c r="H25" s="98"/>
      <c r="I25" s="98"/>
      <c r="J25" s="99"/>
    </row>
    <row r="26" spans="1:11" ht="66" customHeight="1" x14ac:dyDescent="0.4">
      <c r="A26" s="11">
        <v>110</v>
      </c>
      <c r="B26" s="32" t="s">
        <v>39</v>
      </c>
      <c r="C26" s="139" t="s">
        <v>40</v>
      </c>
      <c r="D26" s="100"/>
      <c r="E26" s="101"/>
      <c r="F26" s="101"/>
      <c r="G26" s="101"/>
      <c r="H26" s="101"/>
      <c r="I26" s="101"/>
      <c r="J26" s="102"/>
    </row>
    <row r="27" spans="1:11" ht="20.149999999999999" customHeight="1" x14ac:dyDescent="0.4">
      <c r="A27" s="11">
        <v>140</v>
      </c>
      <c r="B27" s="206" t="s">
        <v>41</v>
      </c>
      <c r="C27" s="148" t="s">
        <v>42</v>
      </c>
      <c r="D27" s="149"/>
      <c r="E27" s="150"/>
      <c r="F27" s="150"/>
      <c r="G27" s="150"/>
      <c r="H27" s="150"/>
      <c r="I27" s="150"/>
      <c r="J27" s="151"/>
    </row>
    <row r="28" spans="1:11" ht="20.149999999999999" customHeight="1" x14ac:dyDescent="0.4">
      <c r="A28" s="11">
        <v>141</v>
      </c>
      <c r="B28" s="207"/>
      <c r="C28" s="139" t="s">
        <v>43</v>
      </c>
      <c r="D28" s="100"/>
      <c r="E28" s="101"/>
      <c r="F28" s="101"/>
      <c r="G28" s="101"/>
      <c r="H28" s="101"/>
      <c r="I28" s="101"/>
      <c r="J28" s="152"/>
    </row>
    <row r="29" spans="1:11" ht="20.149999999999999" customHeight="1" x14ac:dyDescent="0.4">
      <c r="A29" s="11">
        <v>142</v>
      </c>
      <c r="B29" s="207"/>
      <c r="C29" s="138" t="s">
        <v>44</v>
      </c>
      <c r="D29" s="97"/>
      <c r="E29" s="98"/>
      <c r="F29" s="98"/>
      <c r="G29" s="98"/>
      <c r="H29" s="98"/>
      <c r="I29" s="98"/>
      <c r="J29" s="153"/>
    </row>
    <row r="30" spans="1:11" ht="20.149999999999999" customHeight="1" x14ac:dyDescent="0.4">
      <c r="A30" s="11">
        <v>143</v>
      </c>
      <c r="B30" s="208"/>
      <c r="C30" s="154" t="s">
        <v>45</v>
      </c>
      <c r="D30" s="155"/>
      <c r="E30" s="156"/>
      <c r="F30" s="156"/>
      <c r="G30" s="156"/>
      <c r="H30" s="156"/>
      <c r="I30" s="156"/>
      <c r="J30" s="157"/>
    </row>
    <row r="31" spans="1:11" ht="20.149999999999999" customHeight="1" x14ac:dyDescent="0.4">
      <c r="B31" s="175"/>
      <c r="C31" s="9"/>
      <c r="D31" s="108"/>
      <c r="E31" s="108"/>
      <c r="F31" s="108"/>
      <c r="G31" s="108"/>
      <c r="H31" s="108"/>
      <c r="I31" s="108"/>
      <c r="J31" s="108"/>
    </row>
    <row r="32" spans="1:11" ht="28.5" customHeight="1" x14ac:dyDescent="0.4">
      <c r="B32" s="211" t="s">
        <v>46</v>
      </c>
      <c r="C32" s="211"/>
      <c r="D32" s="211"/>
      <c r="E32" s="211"/>
      <c r="F32" s="211"/>
      <c r="G32" s="211"/>
      <c r="H32" s="211"/>
      <c r="I32" s="211"/>
      <c r="J32" s="211"/>
    </row>
    <row r="33" spans="1:10" ht="89.5" customHeight="1" x14ac:dyDescent="0.4">
      <c r="A33" s="11">
        <v>111</v>
      </c>
      <c r="B33" s="31" t="s">
        <v>47</v>
      </c>
      <c r="C33" s="138" t="s">
        <v>48</v>
      </c>
      <c r="D33" s="97"/>
      <c r="E33" s="98"/>
      <c r="F33" s="98"/>
      <c r="G33" s="98"/>
      <c r="H33" s="98"/>
      <c r="I33" s="98"/>
      <c r="J33" s="99"/>
    </row>
    <row r="34" spans="1:10" ht="63" customHeight="1" x14ac:dyDescent="0.4">
      <c r="A34" s="11">
        <v>112</v>
      </c>
      <c r="B34" s="32" t="s">
        <v>49</v>
      </c>
      <c r="C34" s="194" t="s">
        <v>50</v>
      </c>
      <c r="D34" s="100"/>
      <c r="E34" s="101"/>
      <c r="F34" s="101"/>
      <c r="G34" s="101"/>
      <c r="H34" s="101"/>
      <c r="I34" s="101"/>
      <c r="J34" s="102"/>
    </row>
    <row r="35" spans="1:10" ht="65.5" customHeight="1" x14ac:dyDescent="0.4">
      <c r="A35" s="11">
        <v>113</v>
      </c>
      <c r="B35" s="31" t="s">
        <v>51</v>
      </c>
      <c r="C35" s="138" t="s">
        <v>52</v>
      </c>
      <c r="D35" s="97"/>
      <c r="E35" s="98"/>
      <c r="F35" s="98"/>
      <c r="G35" s="98"/>
      <c r="H35" s="98"/>
      <c r="I35" s="98"/>
      <c r="J35" s="99"/>
    </row>
    <row r="36" spans="1:10" ht="56.5" customHeight="1" x14ac:dyDescent="0.4">
      <c r="A36" s="11">
        <v>114</v>
      </c>
      <c r="B36" s="32" t="s">
        <v>53</v>
      </c>
      <c r="C36" s="139" t="s">
        <v>54</v>
      </c>
      <c r="D36" s="100"/>
      <c r="E36" s="101"/>
      <c r="F36" s="101"/>
      <c r="G36" s="101"/>
      <c r="H36" s="101"/>
      <c r="I36" s="101"/>
      <c r="J36" s="102"/>
    </row>
    <row r="37" spans="1:10" ht="64.75" customHeight="1" x14ac:dyDescent="0.4">
      <c r="A37" s="11">
        <v>115</v>
      </c>
      <c r="B37" s="31" t="s">
        <v>55</v>
      </c>
      <c r="C37" s="193" t="s">
        <v>56</v>
      </c>
      <c r="D37" s="97"/>
      <c r="E37" s="98"/>
      <c r="F37" s="98"/>
      <c r="G37" s="98"/>
      <c r="H37" s="98"/>
      <c r="I37" s="98"/>
      <c r="J37" s="99"/>
    </row>
    <row r="38" spans="1:10" ht="59.15" customHeight="1" x14ac:dyDescent="0.4">
      <c r="A38" s="11">
        <v>116</v>
      </c>
      <c r="B38" s="33" t="s">
        <v>57</v>
      </c>
      <c r="C38" s="141" t="s">
        <v>58</v>
      </c>
      <c r="D38" s="103"/>
      <c r="E38" s="104"/>
      <c r="F38" s="104"/>
      <c r="G38" s="104"/>
      <c r="H38" s="104"/>
      <c r="I38" s="104"/>
      <c r="J38" s="105"/>
    </row>
    <row r="40" spans="1:10" ht="28.5" customHeight="1" x14ac:dyDescent="0.4">
      <c r="B40" s="212" t="s">
        <v>59</v>
      </c>
      <c r="C40" s="212"/>
      <c r="D40" s="212"/>
      <c r="E40" s="212"/>
      <c r="F40" s="212"/>
      <c r="G40" s="212"/>
      <c r="H40" s="212"/>
      <c r="I40" s="212"/>
      <c r="J40" s="212"/>
    </row>
    <row r="41" spans="1:10" s="142" customFormat="1" ht="20.149999999999999" customHeight="1" x14ac:dyDescent="0.4">
      <c r="A41" s="28">
        <v>121</v>
      </c>
      <c r="B41" s="213" t="s">
        <v>60</v>
      </c>
      <c r="C41" s="145" t="s">
        <v>61</v>
      </c>
      <c r="D41" s="146"/>
      <c r="E41" s="146"/>
      <c r="F41" s="146"/>
      <c r="G41" s="146"/>
      <c r="H41" s="146"/>
      <c r="I41" s="146"/>
      <c r="J41" s="146"/>
    </row>
    <row r="42" spans="1:10" ht="20.149999999999999" customHeight="1" x14ac:dyDescent="0.4">
      <c r="A42" s="11">
        <v>122</v>
      </c>
      <c r="B42" s="214"/>
      <c r="C42" s="147" t="s">
        <v>62</v>
      </c>
      <c r="D42" s="186"/>
      <c r="E42" s="186"/>
      <c r="F42" s="186"/>
      <c r="G42" s="186"/>
      <c r="H42" s="186"/>
      <c r="I42" s="186"/>
      <c r="J42" s="186"/>
    </row>
    <row r="43" spans="1:10" s="142" customFormat="1" ht="20.149999999999999" customHeight="1" x14ac:dyDescent="0.4">
      <c r="A43" s="28">
        <v>123</v>
      </c>
      <c r="B43" s="214"/>
      <c r="C43" s="145" t="s">
        <v>63</v>
      </c>
      <c r="D43" s="146"/>
      <c r="E43" s="146"/>
      <c r="F43" s="146"/>
      <c r="G43" s="146"/>
      <c r="H43" s="146"/>
      <c r="I43" s="146"/>
      <c r="J43" s="146"/>
    </row>
    <row r="44" spans="1:10" ht="20.149999999999999" customHeight="1" x14ac:dyDescent="0.4">
      <c r="A44" s="11">
        <v>124</v>
      </c>
      <c r="B44" s="214"/>
      <c r="C44" s="147" t="s">
        <v>64</v>
      </c>
      <c r="D44" s="186"/>
      <c r="E44" s="186"/>
      <c r="F44" s="186"/>
      <c r="G44" s="186"/>
      <c r="H44" s="186"/>
      <c r="I44" s="186"/>
      <c r="J44" s="186"/>
    </row>
    <row r="45" spans="1:10" s="142" customFormat="1" ht="20.149999999999999" customHeight="1" x14ac:dyDescent="0.4">
      <c r="A45" s="28">
        <v>125</v>
      </c>
      <c r="B45" s="214"/>
      <c r="C45" s="145" t="s">
        <v>65</v>
      </c>
      <c r="D45" s="146"/>
      <c r="E45" s="146"/>
      <c r="F45" s="146"/>
      <c r="G45" s="146"/>
      <c r="H45" s="146"/>
      <c r="I45" s="146"/>
      <c r="J45" s="146"/>
    </row>
    <row r="46" spans="1:10" ht="20.149999999999999" customHeight="1" x14ac:dyDescent="0.4">
      <c r="A46" s="11">
        <v>126</v>
      </c>
      <c r="B46" s="214"/>
      <c r="C46" s="147" t="s">
        <v>66</v>
      </c>
      <c r="D46" s="186"/>
      <c r="E46" s="186"/>
      <c r="F46" s="186"/>
      <c r="G46" s="186"/>
      <c r="H46" s="186"/>
      <c r="I46" s="186"/>
      <c r="J46" s="186"/>
    </row>
    <row r="47" spans="1:10" s="142" customFormat="1" ht="20.149999999999999" customHeight="1" x14ac:dyDescent="0.4">
      <c r="A47" s="28">
        <v>127</v>
      </c>
      <c r="B47" s="215"/>
      <c r="C47" s="145" t="s">
        <v>67</v>
      </c>
      <c r="D47" s="146"/>
      <c r="E47" s="146"/>
      <c r="F47" s="146"/>
      <c r="G47" s="146"/>
      <c r="H47" s="146"/>
      <c r="I47" s="146"/>
      <c r="J47" s="146"/>
    </row>
    <row r="49" spans="1:10" ht="20.149999999999999" customHeight="1" x14ac:dyDescent="0.4">
      <c r="A49" s="11">
        <v>128</v>
      </c>
      <c r="B49" s="198" t="s">
        <v>68</v>
      </c>
      <c r="C49" s="147" t="s">
        <v>61</v>
      </c>
      <c r="D49" s="186"/>
      <c r="E49" s="186"/>
      <c r="F49" s="186"/>
      <c r="G49" s="186"/>
      <c r="H49" s="186"/>
      <c r="I49" s="186"/>
      <c r="J49" s="186"/>
    </row>
    <row r="50" spans="1:10" s="142" customFormat="1" ht="20.149999999999999" customHeight="1" x14ac:dyDescent="0.4">
      <c r="A50" s="28">
        <v>129</v>
      </c>
      <c r="B50" s="199"/>
      <c r="C50" s="145" t="s">
        <v>64</v>
      </c>
      <c r="D50" s="146"/>
      <c r="E50" s="146"/>
      <c r="F50" s="146"/>
      <c r="G50" s="146"/>
      <c r="H50" s="146"/>
      <c r="I50" s="146"/>
      <c r="J50" s="146"/>
    </row>
    <row r="51" spans="1:10" ht="20.149999999999999" customHeight="1" x14ac:dyDescent="0.4">
      <c r="A51" s="11">
        <v>130</v>
      </c>
      <c r="B51" s="199"/>
      <c r="C51" s="147" t="s">
        <v>69</v>
      </c>
      <c r="D51" s="186"/>
      <c r="E51" s="186"/>
      <c r="F51" s="186"/>
      <c r="G51" s="186"/>
      <c r="H51" s="186"/>
      <c r="I51" s="186"/>
      <c r="J51" s="186"/>
    </row>
    <row r="52" spans="1:10" s="142" customFormat="1" ht="20.149999999999999" customHeight="1" x14ac:dyDescent="0.4">
      <c r="A52" s="28">
        <v>131</v>
      </c>
      <c r="B52" s="199"/>
      <c r="C52" s="145" t="s">
        <v>70</v>
      </c>
      <c r="D52" s="146"/>
      <c r="E52" s="146"/>
      <c r="F52" s="146"/>
      <c r="G52" s="146"/>
      <c r="H52" s="146"/>
      <c r="I52" s="146"/>
      <c r="J52" s="146"/>
    </row>
    <row r="53" spans="1:10" ht="20.149999999999999" customHeight="1" x14ac:dyDescent="0.4">
      <c r="A53" s="11">
        <v>132</v>
      </c>
      <c r="B53" s="199"/>
      <c r="C53" s="147" t="s">
        <v>66</v>
      </c>
      <c r="D53" s="186"/>
      <c r="E53" s="186"/>
      <c r="F53" s="186"/>
      <c r="G53" s="186"/>
      <c r="H53" s="186"/>
      <c r="I53" s="186"/>
      <c r="J53" s="186"/>
    </row>
    <row r="54" spans="1:10" s="142" customFormat="1" ht="20.149999999999999" customHeight="1" x14ac:dyDescent="0.4">
      <c r="A54" s="28">
        <v>133</v>
      </c>
      <c r="B54" s="199"/>
      <c r="C54" s="145" t="s">
        <v>67</v>
      </c>
      <c r="D54" s="146"/>
      <c r="E54" s="146"/>
      <c r="F54" s="146"/>
      <c r="G54" s="146"/>
      <c r="H54" s="146"/>
      <c r="I54" s="146"/>
      <c r="J54" s="146"/>
    </row>
  </sheetData>
  <sheetProtection algorithmName="SHA-512" hashValue="x0qy+lt1e8aodFq5iWsKs7Didp81+pFRSOr92Cg3FGrMbgciSVT7PtiguGG83DK8mq2sDdGPbTR5L+ecOGbFnw==" saltValue="GqYotJ81QNGVtxXjYFDHzw==" spinCount="100000" sheet="1" objects="1" scenarios="1" selectLockedCells="1"/>
  <mergeCells count="15">
    <mergeCell ref="B49:B54"/>
    <mergeCell ref="D1:E1"/>
    <mergeCell ref="F1:G1"/>
    <mergeCell ref="H1:I1"/>
    <mergeCell ref="B11:C11"/>
    <mergeCell ref="B1:C2"/>
    <mergeCell ref="D3:J3"/>
    <mergeCell ref="B12:J12"/>
    <mergeCell ref="B21:J21"/>
    <mergeCell ref="B3:C3"/>
    <mergeCell ref="B27:B30"/>
    <mergeCell ref="B13:B19"/>
    <mergeCell ref="B32:J32"/>
    <mergeCell ref="B40:J40"/>
    <mergeCell ref="B41:B47"/>
  </mergeCells>
  <dataValidations count="2">
    <dataValidation type="whole" operator="greaterThanOrEqual" allowBlank="1" showInputMessage="1" showErrorMessage="1" errorTitle="Non integer" error="Please enter a whole number" sqref="D25:J31 D33:J38" xr:uid="{5D7DA5C0-6E02-408B-8EC3-3299D64DAAEF}">
      <formula1>0</formula1>
    </dataValidation>
    <dataValidation type="whole" operator="greaterThanOrEqual" allowBlank="1" showErrorMessage="1" errorTitle="Non numeric" error="Please enter a whole number" promptTitle="Whole Number" prompt="Please enter a whole number" sqref="D22:J23" xr:uid="{27FB3F5F-C4D7-4145-B067-E97DF98C236C}">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promptTitle="Hospice Type" prompt="If you provide both adult and children's services, please submit the data in two separate columns.  Only select 'both' if you are unable to separate the data." xr:uid="{74ADCC5E-2C3C-4CCB-B72D-B499755209D3}">
          <x14:formula1>
            <xm:f>'Drop Down &amp; Info Tables'!$A$4:$A$6</xm:f>
          </x14:formula1>
          <xm:sqref>D6:J6</xm:sqref>
        </x14:dataValidation>
        <x14:dataValidation type="list" allowBlank="1" showInputMessage="1" showErrorMessage="1" xr:uid="{7A422C26-80A9-46E4-94B3-072C31B1B672}">
          <x14:formula1>
            <xm:f>'Drop Down &amp; Info Tables'!$A$9:$A$10</xm:f>
          </x14:formula1>
          <xm:sqref>D13:J19</xm:sqref>
        </x14:dataValidation>
        <x14:dataValidation type="list" allowBlank="1" showInputMessage="1" showErrorMessage="1" promptTitle="Country" prompt="Please select the country where you operate._x000a_If you operate in more than one country, please complete a column for each country_x000a__x000a_" xr:uid="{DB213DDA-130C-47D8-A4BA-F4E9B7564C55}">
          <x14:formula1>
            <xm:f>'Drop Down &amp; Info Tables'!$A$23:$A$26</xm:f>
          </x14:formula1>
          <xm:sqref>D7:J7</xm:sqref>
        </x14:dataValidation>
        <x14:dataValidation type="list" allowBlank="1" showInputMessage="1" showErrorMessage="1" promptTitle="Hospice Name" prompt="Please select your Hospice name from the drop down list and check that the correct address appears in the cell below._x000a_" xr:uid="{38DE75C4-A23C-45B7-B57E-ADE3DA4EBC39}">
          <x14:formula1>
            <xm:f>'Activity Survey Hospice LIst'!$B$2:$B$208</xm:f>
          </x14:formula1>
          <xm:sqref>D5:J5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292E58-7AD8-44C1-962E-972BCA85D2B4}">
  <sheetPr>
    <tabColor rgb="FFF16D09"/>
  </sheetPr>
  <dimension ref="A1:J15"/>
  <sheetViews>
    <sheetView topLeftCell="B1" zoomScaleNormal="100" workbookViewId="0">
      <pane xSplit="2" ySplit="10" topLeftCell="D13" activePane="bottomRight" state="frozen"/>
      <selection pane="topRight" activeCell="D1" sqref="D1"/>
      <selection pane="bottomLeft" activeCell="B11" sqref="B11"/>
      <selection pane="bottomRight" activeCell="D14" sqref="D14"/>
    </sheetView>
  </sheetViews>
  <sheetFormatPr defaultRowHeight="14.6" x14ac:dyDescent="0.4"/>
  <cols>
    <col min="1" max="1" width="9.3046875" style="144" hidden="1" customWidth="1"/>
    <col min="2" max="2" width="61.84375" customWidth="1"/>
    <col min="3" max="3" width="77.53515625" customWidth="1"/>
    <col min="4" max="10" width="20.69140625" customWidth="1"/>
  </cols>
  <sheetData>
    <row r="1" spans="1:10" ht="20.149999999999999" customHeight="1" x14ac:dyDescent="0.4">
      <c r="B1" s="200" t="s">
        <v>71</v>
      </c>
      <c r="C1" s="200"/>
    </row>
    <row r="2" spans="1:10" x14ac:dyDescent="0.4">
      <c r="B2" s="200"/>
      <c r="C2" s="200"/>
    </row>
    <row r="3" spans="1:10" s="12" customFormat="1" ht="49.4" customHeight="1" x14ac:dyDescent="0.4">
      <c r="A3" s="11"/>
      <c r="B3" s="201" t="s">
        <v>72</v>
      </c>
      <c r="C3" s="201"/>
      <c r="D3" s="216" t="s">
        <v>4</v>
      </c>
      <c r="E3" s="216"/>
      <c r="F3" s="216"/>
      <c r="G3" s="216"/>
      <c r="H3" s="216"/>
      <c r="I3" s="216"/>
      <c r="J3" s="216"/>
    </row>
    <row r="4" spans="1:10" s="8" customFormat="1" ht="31" customHeight="1" x14ac:dyDescent="0.4">
      <c r="A4" s="11"/>
      <c r="B4" s="217" t="s">
        <v>3</v>
      </c>
      <c r="C4" s="217"/>
      <c r="D4" s="217"/>
      <c r="E4" s="217"/>
      <c r="F4" s="217"/>
      <c r="G4" s="217"/>
      <c r="H4" s="217"/>
      <c r="I4" s="217"/>
      <c r="J4" s="217"/>
    </row>
    <row r="5" spans="1:10" s="8" customFormat="1" ht="30.9" x14ac:dyDescent="0.4">
      <c r="A5" s="11" t="s">
        <v>5</v>
      </c>
      <c r="B5" s="65" t="s">
        <v>6</v>
      </c>
      <c r="C5" s="65" t="s">
        <v>7</v>
      </c>
      <c r="D5" s="66" t="str">
        <f>IF( ISBLANK( Activity!D4), "",   Activity!D4)</f>
        <v>Type / Hospice / Country 1</v>
      </c>
      <c r="E5" s="66" t="str">
        <f>IF( ISBLANK( Activity!E4), "",   Activity!E4)</f>
        <v>Type / Hospice / Country 2</v>
      </c>
      <c r="F5" s="66" t="str">
        <f>IF( ISBLANK( Activity!F4), "",   Activity!F4)</f>
        <v>Type / Hospice / Country 3</v>
      </c>
      <c r="G5" s="66" t="str">
        <f>IF( ISBLANK( Activity!G4), "",   Activity!G4)</f>
        <v>Type / Hospice / Country 4</v>
      </c>
      <c r="H5" s="66" t="str">
        <f>IF( ISBLANK( Activity!H4), "",   Activity!H4)</f>
        <v>Type / Hospice / Country 5</v>
      </c>
      <c r="I5" s="66" t="str">
        <f>IF( ISBLANK( Activity!I4), "",   Activity!I4)</f>
        <v>Type / Hospice / Country 6</v>
      </c>
      <c r="J5" s="66" t="str">
        <f>IF( ISBLANK( Activity!J4), "",   Activity!J4)</f>
        <v>Type / Hospice / Country 7</v>
      </c>
    </row>
    <row r="6" spans="1:10" s="8" customFormat="1" ht="66" customHeight="1" x14ac:dyDescent="0.4">
      <c r="A6" s="11">
        <v>101</v>
      </c>
      <c r="B6" s="62" t="s">
        <v>8</v>
      </c>
      <c r="C6" s="63" t="s">
        <v>73</v>
      </c>
      <c r="D6" s="184" t="str">
        <f>IF( ISBLANK( Activity!D5), "",   Activity!D5)</f>
        <v/>
      </c>
      <c r="E6" s="184" t="str">
        <f>IF( ISBLANK( Activity!E5), "",   Activity!E5)</f>
        <v/>
      </c>
      <c r="F6" s="184" t="str">
        <f>IF( ISBLANK( Activity!F5), "",   Activity!F5)</f>
        <v/>
      </c>
      <c r="G6" s="184" t="str">
        <f>IF( ISBLANK( Activity!G5), "",   Activity!G5)</f>
        <v/>
      </c>
      <c r="H6" s="184" t="str">
        <f>IF( ISBLANK( Activity!H5), "",   Activity!H5)</f>
        <v/>
      </c>
      <c r="I6" s="184" t="str">
        <f>IF( ISBLANK( Activity!I5), "",   Activity!I5)</f>
        <v/>
      </c>
      <c r="J6" s="185" t="str">
        <f>IF( ISBLANK( Activity!J5), "",   Activity!J5)</f>
        <v/>
      </c>
    </row>
    <row r="7" spans="1:10" s="8" customFormat="1" ht="15.45" x14ac:dyDescent="0.4">
      <c r="A7" s="11">
        <v>100</v>
      </c>
      <c r="B7" s="64" t="s">
        <v>10</v>
      </c>
      <c r="C7" s="35" t="s">
        <v>73</v>
      </c>
      <c r="D7" s="36" t="str">
        <f>IF( ISBLANK( Activity!D6), "",   Activity!D6)</f>
        <v/>
      </c>
      <c r="E7" s="36" t="str">
        <f>IF( ISBLANK( Activity!E6), "",   Activity!E6)</f>
        <v/>
      </c>
      <c r="F7" s="36" t="str">
        <f>IF( ISBLANK( Activity!F6), "",   Activity!F6)</f>
        <v/>
      </c>
      <c r="G7" s="36" t="str">
        <f>IF( ISBLANK( Activity!G6), "",   Activity!G6)</f>
        <v/>
      </c>
      <c r="H7" s="36" t="str">
        <f>IF( ISBLANK( Activity!H6), "",   Activity!H6)</f>
        <v/>
      </c>
      <c r="I7" s="36" t="str">
        <f>IF( ISBLANK( Activity!I6), "",   Activity!I6)</f>
        <v/>
      </c>
      <c r="J7" s="56" t="str">
        <f>IF( ISBLANK( Activity!J6), "",   Activity!J6)</f>
        <v/>
      </c>
    </row>
    <row r="8" spans="1:10" s="8" customFormat="1" ht="15.45" x14ac:dyDescent="0.4">
      <c r="A8" s="11">
        <v>104</v>
      </c>
      <c r="B8" s="64" t="s">
        <v>12</v>
      </c>
      <c r="C8" s="35" t="s">
        <v>73</v>
      </c>
      <c r="D8" s="36" t="str">
        <f>IF( ISBLANK( Activity!D7), "",   Activity!D7)</f>
        <v/>
      </c>
      <c r="E8" s="36" t="str">
        <f>IF( ISBLANK( Activity!E7), "",   Activity!E7)</f>
        <v/>
      </c>
      <c r="F8" s="36" t="str">
        <f>IF( ISBLANK( Activity!F7), "",   Activity!F7)</f>
        <v/>
      </c>
      <c r="G8" s="36" t="str">
        <f>IF( ISBLANK( Activity!G7), "",   Activity!G7)</f>
        <v/>
      </c>
      <c r="H8" s="36" t="str">
        <f>IF( ISBLANK( Activity!H7), "",   Activity!H7)</f>
        <v/>
      </c>
      <c r="I8" s="36" t="str">
        <f>IF( ISBLANK( Activity!I7), "",   Activity!I7)</f>
        <v/>
      </c>
      <c r="J8" s="56" t="str">
        <f>IF( ISBLANK( Activity!J7), "",   Activity!J7)</f>
        <v/>
      </c>
    </row>
    <row r="9" spans="1:10" s="8" customFormat="1" ht="15.45" hidden="1" x14ac:dyDescent="0.4">
      <c r="A9" s="11">
        <v>105</v>
      </c>
      <c r="B9" s="64" t="s">
        <v>16</v>
      </c>
      <c r="C9" s="35" t="s">
        <v>73</v>
      </c>
      <c r="D9" s="36" t="str">
        <f>IF( ISBLANK( Activity!D9), "",   Activity!D9)</f>
        <v/>
      </c>
      <c r="E9" s="36" t="str">
        <f>IF( ISBLANK( Activity!E9), "",   Activity!E9)</f>
        <v/>
      </c>
      <c r="F9" s="36" t="str">
        <f>IF( ISBLANK( Activity!F9), "",   Activity!F9)</f>
        <v/>
      </c>
      <c r="G9" s="36" t="str">
        <f>IF( ISBLANK( Activity!G9), "",   Activity!G9)</f>
        <v/>
      </c>
      <c r="H9" s="36" t="str">
        <f>IF( ISBLANK( Activity!H9), "",   Activity!H9)</f>
        <v/>
      </c>
      <c r="I9" s="36" t="str">
        <f>IF( ISBLANK( Activity!I9), "",   Activity!I9)</f>
        <v/>
      </c>
      <c r="J9" s="56" t="str">
        <f>IF( ISBLANK( Activity!J9), "",   Activity!J9)</f>
        <v/>
      </c>
    </row>
    <row r="10" spans="1:10" s="8" customFormat="1" ht="15.45" hidden="1" x14ac:dyDescent="0.4">
      <c r="A10" s="11">
        <v>103</v>
      </c>
      <c r="B10" s="64" t="s">
        <v>18</v>
      </c>
      <c r="C10" s="35" t="s">
        <v>73</v>
      </c>
      <c r="D10" s="36" t="str">
        <f>IF( ISBLANK( Activity!D10), "",   Activity!D10)</f>
        <v/>
      </c>
      <c r="E10" s="36" t="str">
        <f>IF( ISBLANK( Activity!E10), "",   Activity!E10)</f>
        <v/>
      </c>
      <c r="F10" s="36" t="str">
        <f>IF( ISBLANK( Activity!F10), "",   Activity!F10)</f>
        <v/>
      </c>
      <c r="G10" s="36" t="str">
        <f>IF( ISBLANK( Activity!G10), "",   Activity!G10)</f>
        <v/>
      </c>
      <c r="H10" s="36" t="str">
        <f>IF( ISBLANK( Activity!H10), "",   Activity!H10)</f>
        <v/>
      </c>
      <c r="I10" s="36" t="str">
        <f>IF( ISBLANK( Activity!I10), "",   Activity!I10)</f>
        <v/>
      </c>
      <c r="J10" s="56" t="str">
        <f>IF( ISBLANK( Activity!J10), "",   Activity!J10)</f>
        <v/>
      </c>
    </row>
    <row r="11" spans="1:10" s="8" customFormat="1" ht="15.45" x14ac:dyDescent="0.4">
      <c r="A11" s="11"/>
      <c r="B11" s="67"/>
      <c r="C11" s="14"/>
      <c r="D11" s="15"/>
      <c r="E11" s="15"/>
      <c r="F11" s="15"/>
      <c r="G11" s="15"/>
      <c r="H11" s="15"/>
      <c r="I11" s="15"/>
      <c r="J11" s="51"/>
    </row>
    <row r="12" spans="1:10" s="8" customFormat="1" ht="30" customHeight="1" x14ac:dyDescent="0.4">
      <c r="A12" s="11"/>
      <c r="B12" s="218" t="s">
        <v>74</v>
      </c>
      <c r="C12" s="219"/>
      <c r="D12" s="219"/>
      <c r="E12" s="219"/>
      <c r="F12" s="219"/>
      <c r="G12" s="219"/>
      <c r="H12" s="219"/>
      <c r="I12" s="219"/>
      <c r="J12" s="220"/>
    </row>
    <row r="13" spans="1:10" s="8" customFormat="1" ht="97.75" customHeight="1" x14ac:dyDescent="0.4">
      <c r="A13" s="11">
        <v>106</v>
      </c>
      <c r="B13" s="31" t="s">
        <v>75</v>
      </c>
      <c r="C13" s="138" t="s">
        <v>76</v>
      </c>
      <c r="D13" s="97"/>
      <c r="E13" s="98"/>
      <c r="F13" s="98"/>
      <c r="G13" s="98"/>
      <c r="H13" s="98"/>
      <c r="I13" s="98"/>
      <c r="J13" s="99"/>
    </row>
    <row r="14" spans="1:10" s="8" customFormat="1" ht="94" customHeight="1" x14ac:dyDescent="0.4">
      <c r="A14" s="11">
        <v>200</v>
      </c>
      <c r="B14" s="32" t="s">
        <v>77</v>
      </c>
      <c r="C14" s="139" t="s">
        <v>78</v>
      </c>
      <c r="D14" s="100"/>
      <c r="E14" s="101"/>
      <c r="F14" s="101"/>
      <c r="G14" s="101"/>
      <c r="H14" s="101"/>
      <c r="I14" s="101"/>
      <c r="J14" s="102"/>
    </row>
    <row r="15" spans="1:10" s="8" customFormat="1" ht="97.75" customHeight="1" x14ac:dyDescent="0.4">
      <c r="A15" s="11">
        <v>201</v>
      </c>
      <c r="B15" s="31" t="s">
        <v>79</v>
      </c>
      <c r="C15" s="193" t="s">
        <v>80</v>
      </c>
      <c r="D15" s="97"/>
      <c r="E15" s="98"/>
      <c r="F15" s="98"/>
      <c r="G15" s="98"/>
      <c r="H15" s="98"/>
      <c r="I15" s="98"/>
      <c r="J15" s="99"/>
    </row>
  </sheetData>
  <sheetProtection algorithmName="SHA-512" hashValue="MJYFXXxNtsLigkdw6Bv8UUpPNMkLUES9E7h3CZxJnuZWyez/HS6CNTEx8rSVCKmW8WUMQKF9LWCwexxss02v1w==" saltValue="3Wep9fvmf72Q54W1hFEdAA==" spinCount="100000" sheet="1" objects="1" scenarios="1"/>
  <mergeCells count="5">
    <mergeCell ref="B3:C3"/>
    <mergeCell ref="D3:J3"/>
    <mergeCell ref="B4:J4"/>
    <mergeCell ref="B12:J12"/>
    <mergeCell ref="B1:C2"/>
  </mergeCells>
  <dataValidations count="2">
    <dataValidation type="whole" operator="greaterThanOrEqual" allowBlank="1" showErrorMessage="1" errorTitle="Non numeric" error="Please enter a whole number" promptTitle="Whole Number" prompt="Please enter a whole number" sqref="D13:J13" xr:uid="{F2A0ECD6-E111-4070-A62A-76D7320D8E6F}">
      <formula1>0</formula1>
    </dataValidation>
    <dataValidation type="whole" operator="greaterThanOrEqual" allowBlank="1" showInputMessage="1" showErrorMessage="1" sqref="D14:J14 D15:J15" xr:uid="{80E64752-E781-4CC5-83F7-2974A9CD90BF}">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D1F87D-7DC3-48AA-8248-EE3B5D37ADBB}">
  <sheetPr>
    <tabColor rgb="FFF16D09"/>
  </sheetPr>
  <dimension ref="A1:J125"/>
  <sheetViews>
    <sheetView zoomScaleNormal="100" workbookViewId="0">
      <pane xSplit="3" ySplit="11" topLeftCell="D12" activePane="bottomRight" state="frozen"/>
      <selection pane="topRight" activeCell="D1" sqref="D1"/>
      <selection pane="bottomLeft" activeCell="B12" sqref="B12"/>
      <selection pane="bottomRight" activeCell="C23" sqref="C23"/>
    </sheetView>
  </sheetViews>
  <sheetFormatPr defaultColWidth="8.69140625" defaultRowHeight="15.75" customHeight="1" x14ac:dyDescent="0.4"/>
  <cols>
    <col min="1" max="1" width="10.69140625" style="11" hidden="1" customWidth="1"/>
    <col min="2" max="2" width="62.3828125" style="9" customWidth="1"/>
    <col min="3" max="3" width="76" style="9" customWidth="1"/>
    <col min="4" max="10" width="20.69140625" style="11" bestFit="1" customWidth="1"/>
    <col min="11" max="16384" width="8.69140625" style="8"/>
  </cols>
  <sheetData>
    <row r="1" spans="1:10" ht="24" customHeight="1" x14ac:dyDescent="0.4">
      <c r="B1" s="200" t="s">
        <v>81</v>
      </c>
      <c r="C1" s="200"/>
    </row>
    <row r="2" spans="1:10" ht="15.45" x14ac:dyDescent="0.4">
      <c r="B2" s="200"/>
      <c r="C2" s="200"/>
    </row>
    <row r="3" spans="1:10" ht="73.5" customHeight="1" x14ac:dyDescent="0.4">
      <c r="B3" s="224" t="s">
        <v>82</v>
      </c>
      <c r="C3" s="224"/>
      <c r="D3" s="216" t="s">
        <v>4</v>
      </c>
      <c r="E3" s="216"/>
      <c r="F3" s="216"/>
      <c r="G3" s="216"/>
      <c r="H3" s="216"/>
      <c r="I3" s="216"/>
      <c r="J3" s="216"/>
    </row>
    <row r="4" spans="1:10" ht="31" customHeight="1" x14ac:dyDescent="0.4">
      <c r="B4" s="217" t="s">
        <v>3</v>
      </c>
      <c r="C4" s="217"/>
      <c r="D4" s="217"/>
      <c r="E4" s="217"/>
      <c r="F4" s="217"/>
      <c r="G4" s="217"/>
      <c r="H4" s="217"/>
      <c r="I4" s="217"/>
      <c r="J4" s="217"/>
    </row>
    <row r="5" spans="1:10" ht="15.45" x14ac:dyDescent="0.4"/>
    <row r="6" spans="1:10" ht="30.9" x14ac:dyDescent="0.4">
      <c r="A6" s="11" t="s">
        <v>5</v>
      </c>
      <c r="B6" s="65" t="s">
        <v>6</v>
      </c>
      <c r="C6" s="65" t="s">
        <v>7</v>
      </c>
      <c r="D6" s="66" t="str">
        <f>IF( ISBLANK( Activity!D4), "",   Activity!D4)</f>
        <v>Type / Hospice / Country 1</v>
      </c>
      <c r="E6" s="66" t="str">
        <f>IF( ISBLANK( Activity!E4), "",   Activity!E4)</f>
        <v>Type / Hospice / Country 2</v>
      </c>
      <c r="F6" s="66" t="str">
        <f>IF( ISBLANK( Activity!F4), "",   Activity!F4)</f>
        <v>Type / Hospice / Country 3</v>
      </c>
      <c r="G6" s="66" t="str">
        <f>IF( ISBLANK( Activity!G4), "",   Activity!G4)</f>
        <v>Type / Hospice / Country 4</v>
      </c>
      <c r="H6" s="66" t="str">
        <f>IF( ISBLANK( Activity!H4), "",   Activity!H4)</f>
        <v>Type / Hospice / Country 5</v>
      </c>
      <c r="I6" s="66" t="str">
        <f>IF( ISBLANK( Activity!I4), "",   Activity!I4)</f>
        <v>Type / Hospice / Country 6</v>
      </c>
      <c r="J6" s="66" t="str">
        <f>IF( ISBLANK( Activity!J4), "",   Activity!J4)</f>
        <v>Type / Hospice / Country 7</v>
      </c>
    </row>
    <row r="7" spans="1:10" ht="15.45" x14ac:dyDescent="0.4">
      <c r="A7" s="11">
        <v>101</v>
      </c>
      <c r="B7" s="62" t="s">
        <v>8</v>
      </c>
      <c r="C7" s="63" t="s">
        <v>73</v>
      </c>
      <c r="D7" s="94" t="str">
        <f>IF( ISBLANK( Activity!D5), "",   Activity!D5)</f>
        <v/>
      </c>
      <c r="E7" s="94" t="str">
        <f>IF( ISBLANK( Activity!E5), "",   Activity!E5)</f>
        <v/>
      </c>
      <c r="F7" s="94" t="str">
        <f>IF( ISBLANK( Activity!F5), "",   Activity!F5)</f>
        <v/>
      </c>
      <c r="G7" s="94" t="str">
        <f>IF( ISBLANK( Activity!G5), "",   Activity!G5)</f>
        <v/>
      </c>
      <c r="H7" s="94" t="str">
        <f>IF( ISBLANK( Activity!H5), "",   Activity!H5)</f>
        <v/>
      </c>
      <c r="I7" s="94" t="str">
        <f>IF( ISBLANK( Activity!I5), "",   Activity!I5)</f>
        <v/>
      </c>
      <c r="J7" s="95" t="str">
        <f>IF( ISBLANK( Activity!J5), "",   Activity!J5)</f>
        <v/>
      </c>
    </row>
    <row r="8" spans="1:10" ht="15.45" x14ac:dyDescent="0.4">
      <c r="A8" s="11">
        <v>100</v>
      </c>
      <c r="B8" s="64" t="s">
        <v>10</v>
      </c>
      <c r="C8" s="35" t="s">
        <v>73</v>
      </c>
      <c r="D8" s="176" t="str">
        <f>IF( ISBLANK( Activity!D6), "",   Activity!D6)</f>
        <v/>
      </c>
      <c r="E8" s="176" t="str">
        <f>IF( ISBLANK( Activity!E6), "",   Activity!E6)</f>
        <v/>
      </c>
      <c r="F8" s="176" t="str">
        <f>IF( ISBLANK( Activity!F6), "",   Activity!F6)</f>
        <v/>
      </c>
      <c r="G8" s="176" t="str">
        <f>IF( ISBLANK( Activity!G6), "",   Activity!G6)</f>
        <v/>
      </c>
      <c r="H8" s="176" t="str">
        <f>IF( ISBLANK( Activity!H6), "",   Activity!H6)</f>
        <v/>
      </c>
      <c r="I8" s="176" t="str">
        <f>IF( ISBLANK( Activity!I6), "",   Activity!I6)</f>
        <v/>
      </c>
      <c r="J8" s="176" t="str">
        <f>IF( ISBLANK( Activity!J6), "",   Activity!J6)</f>
        <v/>
      </c>
    </row>
    <row r="9" spans="1:10" ht="15.45" x14ac:dyDescent="0.4">
      <c r="A9" s="11">
        <v>104</v>
      </c>
      <c r="B9" s="64" t="s">
        <v>12</v>
      </c>
      <c r="C9" s="35" t="s">
        <v>73</v>
      </c>
      <c r="D9" s="36" t="str">
        <f>IF( ISBLANK( Activity!D7), "",   Activity!D7)</f>
        <v/>
      </c>
      <c r="E9" s="36" t="str">
        <f>IF( ISBLANK( Activity!E7), "",   Activity!E7)</f>
        <v/>
      </c>
      <c r="F9" s="36" t="str">
        <f>IF( ISBLANK( Activity!F7), "",   Activity!F7)</f>
        <v/>
      </c>
      <c r="G9" s="36" t="str">
        <f>IF( ISBLANK( Activity!G7), "",   Activity!G7)</f>
        <v/>
      </c>
      <c r="H9" s="36" t="str">
        <f>IF( ISBLANK( Activity!H7), "",   Activity!H7)</f>
        <v/>
      </c>
      <c r="I9" s="36" t="str">
        <f>IF( ISBLANK( Activity!I7), "",   Activity!I7)</f>
        <v/>
      </c>
      <c r="J9" s="56" t="str">
        <f>IF( ISBLANK( Activity!J7), "",   Activity!J7)</f>
        <v/>
      </c>
    </row>
    <row r="10" spans="1:10" ht="25.5" hidden="1" customHeight="1" x14ac:dyDescent="0.4">
      <c r="A10" s="11">
        <v>105</v>
      </c>
      <c r="B10" s="64" t="s">
        <v>16</v>
      </c>
      <c r="C10" s="35" t="s">
        <v>73</v>
      </c>
      <c r="D10" s="36" t="str">
        <f>IF( ISBLANK( Activity!D9), "",   Activity!D9)</f>
        <v/>
      </c>
      <c r="E10" s="36" t="str">
        <f>IF( ISBLANK( Activity!E9), "",   Activity!E9)</f>
        <v/>
      </c>
      <c r="F10" s="36" t="str">
        <f>IF( ISBLANK( Activity!F9), "",   Activity!F9)</f>
        <v/>
      </c>
      <c r="G10" s="36" t="str">
        <f>IF( ISBLANK( Activity!G9), "",   Activity!G9)</f>
        <v/>
      </c>
      <c r="H10" s="36" t="str">
        <f>IF( ISBLANK( Activity!H9), "",   Activity!H9)</f>
        <v/>
      </c>
      <c r="I10" s="36" t="str">
        <f>IF( ISBLANK( Activity!I9), "",   Activity!I9)</f>
        <v/>
      </c>
      <c r="J10" s="56" t="str">
        <f>IF( ISBLANK( Activity!J9), "",   Activity!J9)</f>
        <v/>
      </c>
    </row>
    <row r="11" spans="1:10" ht="15.45" hidden="1" x14ac:dyDescent="0.4">
      <c r="A11" s="11">
        <v>103</v>
      </c>
      <c r="B11" s="64" t="s">
        <v>18</v>
      </c>
      <c r="C11" s="35" t="s">
        <v>73</v>
      </c>
      <c r="D11" s="36" t="str">
        <f>IF( ISBLANK( Activity!D10), "",   Activity!D10)</f>
        <v/>
      </c>
      <c r="E11" s="36" t="str">
        <f>IF( ISBLANK( Activity!E10), "",   Activity!E10)</f>
        <v/>
      </c>
      <c r="F11" s="36" t="str">
        <f>IF( ISBLANK( Activity!F10), "",   Activity!F10)</f>
        <v/>
      </c>
      <c r="G11" s="36" t="str">
        <f>IF( ISBLANK( Activity!G10), "",   Activity!G10)</f>
        <v/>
      </c>
      <c r="H11" s="36" t="str">
        <f>IF( ISBLANK( Activity!H10), "",   Activity!H10)</f>
        <v/>
      </c>
      <c r="I11" s="36" t="str">
        <f>IF( ISBLANK( Activity!I10), "",   Activity!I10)</f>
        <v/>
      </c>
      <c r="J11" s="56" t="str">
        <f>IF( ISBLANK( Activity!J10), "",   Activity!J10)</f>
        <v/>
      </c>
    </row>
    <row r="12" spans="1:10" ht="15.45" x14ac:dyDescent="0.4">
      <c r="B12" s="14"/>
      <c r="C12" s="14"/>
      <c r="D12" s="15"/>
      <c r="E12" s="15"/>
      <c r="F12" s="15"/>
      <c r="G12" s="15"/>
      <c r="H12" s="15"/>
      <c r="I12" s="15"/>
      <c r="J12" s="51"/>
    </row>
    <row r="13" spans="1:10" ht="30" customHeight="1" x14ac:dyDescent="0.4">
      <c r="B13" s="218" t="s">
        <v>83</v>
      </c>
      <c r="C13" s="219"/>
      <c r="D13" s="219"/>
      <c r="E13" s="219"/>
      <c r="F13" s="219"/>
      <c r="G13" s="219"/>
      <c r="H13" s="219"/>
      <c r="I13" s="219"/>
      <c r="J13" s="220"/>
    </row>
    <row r="14" spans="1:10" s="12" customFormat="1" ht="97.5" hidden="1" customHeight="1" x14ac:dyDescent="0.4">
      <c r="A14" s="11"/>
      <c r="B14" s="86"/>
      <c r="C14" s="84"/>
      <c r="D14" s="106"/>
      <c r="E14" s="106"/>
      <c r="F14" s="106"/>
      <c r="G14" s="106"/>
      <c r="H14" s="106"/>
      <c r="I14" s="106"/>
      <c r="J14" s="107"/>
    </row>
    <row r="15" spans="1:10" s="12" customFormat="1" ht="97.5" hidden="1" customHeight="1" x14ac:dyDescent="0.4">
      <c r="A15" s="11"/>
      <c r="B15" s="87"/>
      <c r="C15" s="9"/>
      <c r="D15" s="108"/>
      <c r="E15" s="108"/>
      <c r="F15" s="108"/>
      <c r="G15" s="108"/>
      <c r="H15" s="108"/>
      <c r="I15" s="108"/>
      <c r="J15" s="109"/>
    </row>
    <row r="16" spans="1:10" s="11" customFormat="1" ht="125.15" customHeight="1" x14ac:dyDescent="0.4">
      <c r="A16" s="11">
        <v>202</v>
      </c>
      <c r="B16" s="173" t="s">
        <v>84</v>
      </c>
      <c r="C16" s="85" t="s">
        <v>85</v>
      </c>
      <c r="D16" s="110"/>
      <c r="E16" s="110"/>
      <c r="F16" s="110"/>
      <c r="G16" s="110"/>
      <c r="H16" s="110"/>
      <c r="I16" s="110"/>
      <c r="J16" s="110"/>
    </row>
    <row r="17" spans="1:10" s="10" customFormat="1" ht="15.45" x14ac:dyDescent="0.4">
      <c r="A17" s="11"/>
      <c r="B17" s="67"/>
      <c r="C17" s="14"/>
      <c r="D17" s="15"/>
      <c r="E17" s="15"/>
      <c r="F17" s="15"/>
      <c r="G17" s="15"/>
      <c r="H17" s="15"/>
      <c r="I17" s="15"/>
      <c r="J17" s="51"/>
    </row>
    <row r="18" spans="1:10" ht="30" customHeight="1" x14ac:dyDescent="0.4">
      <c r="B18" s="218" t="s">
        <v>86</v>
      </c>
      <c r="C18" s="219"/>
      <c r="D18" s="219"/>
      <c r="E18" s="219"/>
      <c r="F18" s="219"/>
      <c r="G18" s="219"/>
      <c r="H18" s="219"/>
      <c r="I18" s="219"/>
      <c r="J18" s="220"/>
    </row>
    <row r="19" spans="1:10" ht="20.149999999999999" customHeight="1" x14ac:dyDescent="0.4">
      <c r="A19" s="11">
        <v>203</v>
      </c>
      <c r="B19" s="221" t="s">
        <v>87</v>
      </c>
      <c r="C19" s="14" t="s">
        <v>88</v>
      </c>
      <c r="D19" s="101"/>
      <c r="E19" s="101"/>
      <c r="F19" s="101"/>
      <c r="G19" s="101"/>
      <c r="H19" s="101"/>
      <c r="I19" s="101"/>
      <c r="J19" s="102"/>
    </row>
    <row r="20" spans="1:10" ht="20.149999999999999" customHeight="1" x14ac:dyDescent="0.4">
      <c r="A20" s="11">
        <v>204</v>
      </c>
      <c r="B20" s="221"/>
      <c r="C20" s="14" t="s">
        <v>89</v>
      </c>
      <c r="D20" s="101"/>
      <c r="E20" s="101"/>
      <c r="F20" s="101"/>
      <c r="G20" s="101"/>
      <c r="H20" s="101"/>
      <c r="I20" s="101"/>
      <c r="J20" s="102"/>
    </row>
    <row r="21" spans="1:10" ht="20.149999999999999" customHeight="1" x14ac:dyDescent="0.4">
      <c r="A21" s="11">
        <v>205</v>
      </c>
      <c r="B21" s="221"/>
      <c r="C21" s="14" t="s">
        <v>90</v>
      </c>
      <c r="D21" s="101"/>
      <c r="E21" s="101"/>
      <c r="F21" s="101"/>
      <c r="G21" s="101"/>
      <c r="H21" s="101"/>
      <c r="I21" s="101"/>
      <c r="J21" s="102"/>
    </row>
    <row r="22" spans="1:10" ht="20.149999999999999" customHeight="1" x14ac:dyDescent="0.4">
      <c r="A22" s="11">
        <v>206</v>
      </c>
      <c r="B22" s="221"/>
      <c r="C22" s="14" t="s">
        <v>91</v>
      </c>
      <c r="D22" s="111"/>
      <c r="E22" s="111"/>
      <c r="F22" s="111"/>
      <c r="G22" s="111"/>
      <c r="H22" s="111"/>
      <c r="I22" s="111"/>
      <c r="J22" s="112"/>
    </row>
    <row r="23" spans="1:10" ht="20.149999999999999" customHeight="1" x14ac:dyDescent="0.4">
      <c r="A23" s="11">
        <v>207</v>
      </c>
      <c r="B23" s="221"/>
      <c r="C23" s="14" t="s">
        <v>92</v>
      </c>
      <c r="D23" s="101"/>
      <c r="E23" s="101"/>
      <c r="F23" s="101"/>
      <c r="G23" s="101"/>
      <c r="H23" s="101"/>
      <c r="I23" s="101"/>
      <c r="J23" s="102"/>
    </row>
    <row r="24" spans="1:10" ht="20.149999999999999" customHeight="1" x14ac:dyDescent="0.4">
      <c r="A24" s="11">
        <v>208</v>
      </c>
      <c r="B24" s="221"/>
      <c r="C24" s="14" t="s">
        <v>93</v>
      </c>
      <c r="D24" s="101"/>
      <c r="E24" s="101"/>
      <c r="F24" s="101"/>
      <c r="G24" s="101"/>
      <c r="H24" s="101"/>
      <c r="I24" s="101"/>
      <c r="J24" s="102"/>
    </row>
    <row r="25" spans="1:10" ht="20.149999999999999" customHeight="1" x14ac:dyDescent="0.4">
      <c r="A25" s="11">
        <v>209</v>
      </c>
      <c r="B25" s="221"/>
      <c r="C25" s="14" t="s">
        <v>94</v>
      </c>
      <c r="D25" s="101"/>
      <c r="E25" s="101"/>
      <c r="F25" s="101"/>
      <c r="G25" s="101"/>
      <c r="H25" s="101"/>
      <c r="I25" s="101"/>
      <c r="J25" s="102"/>
    </row>
    <row r="26" spans="1:10" ht="20.149999999999999" customHeight="1" x14ac:dyDescent="0.4">
      <c r="A26" s="11">
        <v>210</v>
      </c>
      <c r="B26" s="221"/>
      <c r="C26" s="14" t="s">
        <v>95</v>
      </c>
      <c r="D26" s="101"/>
      <c r="E26" s="101"/>
      <c r="F26" s="101"/>
      <c r="G26" s="101"/>
      <c r="H26" s="101"/>
      <c r="I26" s="101"/>
      <c r="J26" s="102"/>
    </row>
    <row r="27" spans="1:10" ht="20.149999999999999" customHeight="1" x14ac:dyDescent="0.4">
      <c r="A27" s="11">
        <v>211</v>
      </c>
      <c r="B27" s="221"/>
      <c r="C27" s="14" t="s">
        <v>96</v>
      </c>
      <c r="D27" s="101"/>
      <c r="E27" s="101"/>
      <c r="F27" s="101"/>
      <c r="G27" s="101"/>
      <c r="H27" s="101"/>
      <c r="I27" s="101"/>
      <c r="J27" s="102"/>
    </row>
    <row r="28" spans="1:10" ht="20.149999999999999" customHeight="1" x14ac:dyDescent="0.4">
      <c r="A28" s="11">
        <v>212</v>
      </c>
      <c r="B28" s="221"/>
      <c r="C28" s="14" t="s">
        <v>67</v>
      </c>
      <c r="D28" s="101"/>
      <c r="E28" s="101"/>
      <c r="F28" s="101"/>
      <c r="G28" s="101"/>
      <c r="H28" s="101"/>
      <c r="I28" s="101"/>
      <c r="J28" s="102"/>
    </row>
    <row r="29" spans="1:10" s="11" customFormat="1" ht="35.15" customHeight="1" x14ac:dyDescent="0.4">
      <c r="A29" s="11">
        <v>213</v>
      </c>
      <c r="B29" s="68" t="s">
        <v>97</v>
      </c>
      <c r="C29" s="16" t="str">
        <f>"Total of rows " &amp; ROW(C19) &amp; " to " &amp; ROW(C28) &amp; " above
(Should equal row " &amp; ROW(C$16) &amp; ")"</f>
        <v>Total of rows 19 to 28 above
(Should equal row 16)</v>
      </c>
      <c r="D29" s="17">
        <f>SUM(D19:D28)</f>
        <v>0</v>
      </c>
      <c r="E29" s="17">
        <f t="shared" ref="E29:J29" si="0">SUM(E19:E28)</f>
        <v>0</v>
      </c>
      <c r="F29" s="17">
        <f t="shared" si="0"/>
        <v>0</v>
      </c>
      <c r="G29" s="17">
        <f t="shared" si="0"/>
        <v>0</v>
      </c>
      <c r="H29" s="17">
        <f t="shared" si="0"/>
        <v>0</v>
      </c>
      <c r="I29" s="17">
        <f t="shared" si="0"/>
        <v>0</v>
      </c>
      <c r="J29" s="52">
        <f t="shared" si="0"/>
        <v>0</v>
      </c>
    </row>
    <row r="30" spans="1:10" s="13" customFormat="1" ht="15.45" x14ac:dyDescent="0.4">
      <c r="A30" s="143"/>
      <c r="B30" s="69"/>
      <c r="C30" s="18"/>
      <c r="D30" s="19"/>
      <c r="E30" s="19"/>
      <c r="F30" s="19"/>
      <c r="G30" s="19"/>
      <c r="H30" s="19"/>
      <c r="I30" s="19"/>
      <c r="J30" s="70"/>
    </row>
    <row r="31" spans="1:10" s="13" customFormat="1" ht="30" customHeight="1" x14ac:dyDescent="0.4">
      <c r="A31" s="143"/>
      <c r="B31" s="218" t="s">
        <v>98</v>
      </c>
      <c r="C31" s="219"/>
      <c r="D31" s="219"/>
      <c r="E31" s="219"/>
      <c r="F31" s="219"/>
      <c r="G31" s="219"/>
      <c r="H31" s="219"/>
      <c r="I31" s="219"/>
      <c r="J31" s="220"/>
    </row>
    <row r="32" spans="1:10" ht="20.149999999999999" customHeight="1" x14ac:dyDescent="0.4">
      <c r="A32" s="11">
        <v>214</v>
      </c>
      <c r="B32" s="221" t="s">
        <v>99</v>
      </c>
      <c r="C32" s="14" t="s">
        <v>100</v>
      </c>
      <c r="D32" s="101"/>
      <c r="E32" s="101"/>
      <c r="F32" s="101"/>
      <c r="G32" s="101"/>
      <c r="H32" s="101"/>
      <c r="I32" s="101"/>
      <c r="J32" s="102"/>
    </row>
    <row r="33" spans="1:10" ht="20.149999999999999" customHeight="1" x14ac:dyDescent="0.4">
      <c r="A33" s="11">
        <v>215</v>
      </c>
      <c r="B33" s="221"/>
      <c r="C33" s="14" t="s">
        <v>101</v>
      </c>
      <c r="D33" s="101"/>
      <c r="E33" s="101"/>
      <c r="F33" s="101"/>
      <c r="G33" s="101"/>
      <c r="H33" s="101"/>
      <c r="I33" s="101"/>
      <c r="J33" s="102"/>
    </row>
    <row r="34" spans="1:10" ht="20.149999999999999" customHeight="1" x14ac:dyDescent="0.4">
      <c r="A34" s="11">
        <v>216</v>
      </c>
      <c r="B34" s="221"/>
      <c r="C34" s="14" t="s">
        <v>102</v>
      </c>
      <c r="D34" s="101"/>
      <c r="E34" s="101"/>
      <c r="F34" s="101"/>
      <c r="G34" s="101"/>
      <c r="H34" s="101"/>
      <c r="I34" s="101"/>
      <c r="J34" s="102"/>
    </row>
    <row r="35" spans="1:10" ht="20.149999999999999" customHeight="1" x14ac:dyDescent="0.4">
      <c r="A35" s="11">
        <v>217</v>
      </c>
      <c r="B35" s="221"/>
      <c r="C35" s="14" t="s">
        <v>103</v>
      </c>
      <c r="D35" s="101"/>
      <c r="E35" s="101"/>
      <c r="F35" s="101"/>
      <c r="G35" s="101"/>
      <c r="H35" s="101"/>
      <c r="I35" s="101"/>
      <c r="J35" s="102"/>
    </row>
    <row r="36" spans="1:10" ht="20.149999999999999" customHeight="1" x14ac:dyDescent="0.4">
      <c r="A36" s="11">
        <v>218</v>
      </c>
      <c r="B36" s="221"/>
      <c r="C36" s="14" t="s">
        <v>104</v>
      </c>
      <c r="D36" s="101"/>
      <c r="E36" s="101"/>
      <c r="F36" s="101"/>
      <c r="G36" s="101"/>
      <c r="H36" s="101"/>
      <c r="I36" s="101"/>
      <c r="J36" s="102"/>
    </row>
    <row r="37" spans="1:10" ht="20.149999999999999" customHeight="1" x14ac:dyDescent="0.4">
      <c r="A37" s="11">
        <v>219</v>
      </c>
      <c r="B37" s="221"/>
      <c r="C37" s="14" t="s">
        <v>105</v>
      </c>
      <c r="D37" s="101"/>
      <c r="E37" s="101"/>
      <c r="F37" s="101"/>
      <c r="G37" s="101"/>
      <c r="H37" s="101"/>
      <c r="I37" s="101"/>
      <c r="J37" s="102"/>
    </row>
    <row r="38" spans="1:10" ht="20.149999999999999" customHeight="1" x14ac:dyDescent="0.4">
      <c r="A38" s="11">
        <v>220</v>
      </c>
      <c r="B38" s="221"/>
      <c r="C38" s="14" t="s">
        <v>106</v>
      </c>
      <c r="D38" s="101"/>
      <c r="E38" s="101"/>
      <c r="F38" s="101"/>
      <c r="G38" s="101"/>
      <c r="H38" s="101"/>
      <c r="I38" s="101"/>
      <c r="J38" s="102"/>
    </row>
    <row r="39" spans="1:10" ht="35.15" customHeight="1" x14ac:dyDescent="0.4">
      <c r="A39" s="11">
        <v>221</v>
      </c>
      <c r="B39" s="71" t="s">
        <v>107</v>
      </c>
      <c r="C39" s="16" t="str">
        <f>"Total of rows " &amp; ROW(C32) &amp; " to " &amp; ROW(C38) &amp; " above
(Should equal row " &amp; ROW(C$16) &amp; ")"</f>
        <v>Total of rows 32 to 38 above
(Should equal row 16)</v>
      </c>
      <c r="D39" s="17">
        <f t="shared" ref="D39" si="1">IF( ISBLANK(D$16), , SUM(D32:D38))</f>
        <v>0</v>
      </c>
      <c r="E39" s="17">
        <f t="shared" ref="E39" si="2">IF( ISBLANK(E$16), , SUM(E32:E38))</f>
        <v>0</v>
      </c>
      <c r="F39" s="17">
        <f t="shared" ref="F39:J39" si="3">IF( ISBLANK(F$16), , SUM(F32:F38))</f>
        <v>0</v>
      </c>
      <c r="G39" s="17">
        <f t="shared" si="3"/>
        <v>0</v>
      </c>
      <c r="H39" s="17">
        <f t="shared" si="3"/>
        <v>0</v>
      </c>
      <c r="I39" s="17">
        <f t="shared" si="3"/>
        <v>0</v>
      </c>
      <c r="J39" s="52">
        <f t="shared" si="3"/>
        <v>0</v>
      </c>
    </row>
    <row r="40" spans="1:10" s="13" customFormat="1" ht="15.45" x14ac:dyDescent="0.4">
      <c r="A40" s="143"/>
      <c r="B40" s="69"/>
      <c r="C40" s="18"/>
      <c r="D40" s="19"/>
      <c r="E40" s="19"/>
      <c r="F40" s="19"/>
      <c r="G40" s="19"/>
      <c r="H40" s="19"/>
      <c r="I40" s="19"/>
      <c r="J40" s="70"/>
    </row>
    <row r="41" spans="1:10" s="13" customFormat="1" ht="30" customHeight="1" x14ac:dyDescent="0.4">
      <c r="A41" s="143"/>
      <c r="B41" s="218" t="s">
        <v>108</v>
      </c>
      <c r="C41" s="219"/>
      <c r="D41" s="219"/>
      <c r="E41" s="219"/>
      <c r="F41" s="219"/>
      <c r="G41" s="219"/>
      <c r="H41" s="219"/>
      <c r="I41" s="219"/>
      <c r="J41" s="220"/>
    </row>
    <row r="42" spans="1:10" ht="20.149999999999999" customHeight="1" x14ac:dyDescent="0.4">
      <c r="A42" s="11">
        <v>222</v>
      </c>
      <c r="B42" s="221" t="s">
        <v>109</v>
      </c>
      <c r="C42" s="14" t="s">
        <v>110</v>
      </c>
      <c r="D42" s="101"/>
      <c r="E42" s="101"/>
      <c r="F42" s="101"/>
      <c r="G42" s="101"/>
      <c r="H42" s="101"/>
      <c r="I42" s="101"/>
      <c r="J42" s="102"/>
    </row>
    <row r="43" spans="1:10" ht="20.149999999999999" customHeight="1" x14ac:dyDescent="0.4">
      <c r="A43" s="11">
        <v>223</v>
      </c>
      <c r="B43" s="221"/>
      <c r="C43" s="14" t="s">
        <v>111</v>
      </c>
      <c r="D43" s="101"/>
      <c r="E43" s="101"/>
      <c r="F43" s="101"/>
      <c r="G43" s="101"/>
      <c r="H43" s="101"/>
      <c r="I43" s="101"/>
      <c r="J43" s="102"/>
    </row>
    <row r="44" spans="1:10" ht="20.149999999999999" customHeight="1" x14ac:dyDescent="0.4">
      <c r="A44" s="11">
        <v>224</v>
      </c>
      <c r="B44" s="221"/>
      <c r="C44" s="14" t="s">
        <v>112</v>
      </c>
      <c r="D44" s="101"/>
      <c r="E44" s="101"/>
      <c r="F44" s="101"/>
      <c r="G44" s="101"/>
      <c r="H44" s="101"/>
      <c r="I44" s="101"/>
      <c r="J44" s="102"/>
    </row>
    <row r="45" spans="1:10" ht="20.149999999999999" customHeight="1" x14ac:dyDescent="0.4">
      <c r="A45" s="11">
        <v>225</v>
      </c>
      <c r="B45" s="221"/>
      <c r="C45" s="14" t="s">
        <v>113</v>
      </c>
      <c r="D45" s="101"/>
      <c r="E45" s="101"/>
      <c r="F45" s="101"/>
      <c r="G45" s="101"/>
      <c r="H45" s="101"/>
      <c r="I45" s="101"/>
      <c r="J45" s="102"/>
    </row>
    <row r="46" spans="1:10" ht="20.149999999999999" customHeight="1" x14ac:dyDescent="0.4">
      <c r="A46" s="11">
        <v>226</v>
      </c>
      <c r="B46" s="221"/>
      <c r="C46" s="14" t="s">
        <v>114</v>
      </c>
      <c r="D46" s="101"/>
      <c r="E46" s="101"/>
      <c r="F46" s="101"/>
      <c r="G46" s="101"/>
      <c r="H46" s="101"/>
      <c r="I46" s="101"/>
      <c r="J46" s="102"/>
    </row>
    <row r="47" spans="1:10" ht="20.149999999999999" customHeight="1" x14ac:dyDescent="0.4">
      <c r="A47" s="11">
        <v>227</v>
      </c>
      <c r="B47" s="221"/>
      <c r="C47" s="14" t="s">
        <v>115</v>
      </c>
      <c r="D47" s="101"/>
      <c r="E47" s="101"/>
      <c r="F47" s="101"/>
      <c r="G47" s="101"/>
      <c r="H47" s="101"/>
      <c r="I47" s="101"/>
      <c r="J47" s="102"/>
    </row>
    <row r="48" spans="1:10" ht="20.149999999999999" customHeight="1" x14ac:dyDescent="0.4">
      <c r="A48" s="11">
        <v>228</v>
      </c>
      <c r="B48" s="221"/>
      <c r="C48" s="14" t="s">
        <v>116</v>
      </c>
      <c r="D48" s="101"/>
      <c r="E48" s="101"/>
      <c r="F48" s="101"/>
      <c r="G48" s="101"/>
      <c r="H48" s="101"/>
      <c r="I48" s="101"/>
      <c r="J48" s="102"/>
    </row>
    <row r="49" spans="1:10" ht="20.149999999999999" customHeight="1" x14ac:dyDescent="0.4">
      <c r="A49" s="11">
        <v>229</v>
      </c>
      <c r="B49" s="221"/>
      <c r="C49" s="14" t="s">
        <v>117</v>
      </c>
      <c r="D49" s="101"/>
      <c r="E49" s="101"/>
      <c r="F49" s="101"/>
      <c r="G49" s="101"/>
      <c r="H49" s="101"/>
      <c r="I49" s="101"/>
      <c r="J49" s="102"/>
    </row>
    <row r="50" spans="1:10" ht="20.149999999999999" customHeight="1" x14ac:dyDescent="0.4">
      <c r="A50" s="11">
        <v>230</v>
      </c>
      <c r="B50" s="221"/>
      <c r="C50" s="14" t="s">
        <v>105</v>
      </c>
      <c r="D50" s="101"/>
      <c r="E50" s="101"/>
      <c r="F50" s="101"/>
      <c r="G50" s="101"/>
      <c r="H50" s="101"/>
      <c r="I50" s="101"/>
      <c r="J50" s="102"/>
    </row>
    <row r="51" spans="1:10" ht="20.149999999999999" customHeight="1" x14ac:dyDescent="0.4">
      <c r="A51" s="11">
        <v>231</v>
      </c>
      <c r="B51" s="221"/>
      <c r="C51" s="14" t="s">
        <v>106</v>
      </c>
      <c r="D51" s="101"/>
      <c r="E51" s="101"/>
      <c r="F51" s="101"/>
      <c r="G51" s="101"/>
      <c r="H51" s="101"/>
      <c r="I51" s="101"/>
      <c r="J51" s="102"/>
    </row>
    <row r="52" spans="1:10" ht="35.15" customHeight="1" x14ac:dyDescent="0.4">
      <c r="A52" s="11">
        <v>232</v>
      </c>
      <c r="B52" s="71" t="s">
        <v>118</v>
      </c>
      <c r="C52" s="16" t="str">
        <f>"Total of rows " &amp; ROW(C42) &amp; " to " &amp; ROW(C51) &amp; " above
(Should equal row " &amp; ROW(C$16) &amp; ")"</f>
        <v>Total of rows 42 to 51 above
(Should equal row 16)</v>
      </c>
      <c r="D52" s="17">
        <f>SUM(D42:D51)</f>
        <v>0</v>
      </c>
      <c r="E52" s="17">
        <f t="shared" ref="E52:J52" si="4">SUM(E42:E51)</f>
        <v>0</v>
      </c>
      <c r="F52" s="17">
        <f t="shared" si="4"/>
        <v>0</v>
      </c>
      <c r="G52" s="17">
        <f t="shared" si="4"/>
        <v>0</v>
      </c>
      <c r="H52" s="17">
        <f t="shared" si="4"/>
        <v>0</v>
      </c>
      <c r="I52" s="17">
        <f t="shared" si="4"/>
        <v>0</v>
      </c>
      <c r="J52" s="52">
        <f t="shared" si="4"/>
        <v>0</v>
      </c>
    </row>
    <row r="53" spans="1:10" s="13" customFormat="1" ht="15.45" x14ac:dyDescent="0.4">
      <c r="A53" s="143"/>
      <c r="B53" s="69"/>
      <c r="C53" s="18"/>
      <c r="D53" s="19"/>
      <c r="E53" s="19"/>
      <c r="F53" s="19"/>
      <c r="G53" s="19"/>
      <c r="H53" s="19"/>
      <c r="I53" s="19"/>
      <c r="J53" s="70"/>
    </row>
    <row r="54" spans="1:10" ht="30" customHeight="1" x14ac:dyDescent="0.4">
      <c r="B54" s="218" t="s">
        <v>119</v>
      </c>
      <c r="C54" s="219"/>
      <c r="D54" s="219"/>
      <c r="E54" s="219"/>
      <c r="F54" s="219"/>
      <c r="G54" s="219"/>
      <c r="H54" s="219"/>
      <c r="I54" s="219"/>
      <c r="J54" s="220"/>
    </row>
    <row r="55" spans="1:10" ht="20.149999999999999" customHeight="1" x14ac:dyDescent="0.4">
      <c r="A55" s="11">
        <v>233</v>
      </c>
      <c r="B55" s="221" t="s">
        <v>120</v>
      </c>
      <c r="C55" s="14" t="s">
        <v>121</v>
      </c>
      <c r="D55" s="101"/>
      <c r="E55" s="101"/>
      <c r="F55" s="101"/>
      <c r="G55" s="101"/>
      <c r="H55" s="101"/>
      <c r="I55" s="101"/>
      <c r="J55" s="102"/>
    </row>
    <row r="56" spans="1:10" ht="20.149999999999999" customHeight="1" x14ac:dyDescent="0.4">
      <c r="A56" s="11">
        <v>234</v>
      </c>
      <c r="B56" s="221"/>
      <c r="C56" s="14" t="s">
        <v>122</v>
      </c>
      <c r="D56" s="101"/>
      <c r="E56" s="101"/>
      <c r="F56" s="101"/>
      <c r="G56" s="101"/>
      <c r="H56" s="101"/>
      <c r="I56" s="101"/>
      <c r="J56" s="102"/>
    </row>
    <row r="57" spans="1:10" ht="20.149999999999999" customHeight="1" x14ac:dyDescent="0.4">
      <c r="A57" s="11">
        <v>235</v>
      </c>
      <c r="B57" s="221"/>
      <c r="C57" s="14" t="s">
        <v>123</v>
      </c>
      <c r="D57" s="101"/>
      <c r="E57" s="101"/>
      <c r="F57" s="101"/>
      <c r="G57" s="101"/>
      <c r="H57" s="101"/>
      <c r="I57" s="101"/>
      <c r="J57" s="102"/>
    </row>
    <row r="58" spans="1:10" ht="20.149999999999999" customHeight="1" x14ac:dyDescent="0.4">
      <c r="A58" s="11">
        <v>236</v>
      </c>
      <c r="B58" s="221"/>
      <c r="C58" s="14" t="s">
        <v>124</v>
      </c>
      <c r="D58" s="101"/>
      <c r="E58" s="101"/>
      <c r="F58" s="101"/>
      <c r="G58" s="101"/>
      <c r="H58" s="101"/>
      <c r="I58" s="101"/>
      <c r="J58" s="102"/>
    </row>
    <row r="59" spans="1:10" ht="20.149999999999999" customHeight="1" x14ac:dyDescent="0.4">
      <c r="A59" s="11">
        <v>237</v>
      </c>
      <c r="B59" s="221"/>
      <c r="C59" s="14" t="s">
        <v>105</v>
      </c>
      <c r="D59" s="101"/>
      <c r="E59" s="101"/>
      <c r="F59" s="101"/>
      <c r="G59" s="101"/>
      <c r="H59" s="101"/>
      <c r="I59" s="101"/>
      <c r="J59" s="102"/>
    </row>
    <row r="60" spans="1:10" ht="20.149999999999999" customHeight="1" x14ac:dyDescent="0.4">
      <c r="A60" s="11">
        <v>238</v>
      </c>
      <c r="B60" s="221"/>
      <c r="C60" s="14" t="s">
        <v>106</v>
      </c>
      <c r="D60" s="101"/>
      <c r="E60" s="101"/>
      <c r="F60" s="101"/>
      <c r="G60" s="101"/>
      <c r="H60" s="101"/>
      <c r="I60" s="101"/>
      <c r="J60" s="102"/>
    </row>
    <row r="61" spans="1:10" ht="35.15" customHeight="1" x14ac:dyDescent="0.4">
      <c r="A61" s="11">
        <v>239</v>
      </c>
      <c r="B61" s="71" t="s">
        <v>125</v>
      </c>
      <c r="C61" s="16" t="str">
        <f>"Total of rows " &amp; ROW(C55) &amp; " to " &amp; ROW(C60) &amp; " above
(Should equal row " &amp; ROW(C$16) &amp; ")"</f>
        <v>Total of rows 55 to 60 above
(Should equal row 16)</v>
      </c>
      <c r="D61" s="17">
        <f>SUM(D55:D60)</f>
        <v>0</v>
      </c>
      <c r="E61" s="17">
        <f t="shared" ref="E61:J61" si="5">SUM(E55:E60)</f>
        <v>0</v>
      </c>
      <c r="F61" s="17">
        <f t="shared" si="5"/>
        <v>0</v>
      </c>
      <c r="G61" s="17">
        <f t="shared" si="5"/>
        <v>0</v>
      </c>
      <c r="H61" s="17">
        <f t="shared" si="5"/>
        <v>0</v>
      </c>
      <c r="I61" s="17">
        <f t="shared" si="5"/>
        <v>0</v>
      </c>
      <c r="J61" s="52">
        <f t="shared" si="5"/>
        <v>0</v>
      </c>
    </row>
    <row r="62" spans="1:10" ht="15.45" x14ac:dyDescent="0.4">
      <c r="B62" s="67"/>
      <c r="C62" s="14"/>
      <c r="D62" s="15"/>
      <c r="E62" s="15"/>
      <c r="F62" s="15"/>
      <c r="G62" s="15"/>
      <c r="H62" s="15"/>
      <c r="I62" s="15"/>
      <c r="J62" s="51"/>
    </row>
    <row r="63" spans="1:10" ht="15.45" x14ac:dyDescent="0.4">
      <c r="B63" s="72"/>
      <c r="C63" s="73"/>
      <c r="D63" s="74"/>
      <c r="E63" s="74"/>
      <c r="F63" s="74"/>
      <c r="G63" s="74"/>
      <c r="H63" s="74"/>
      <c r="J63" s="55"/>
    </row>
    <row r="64" spans="1:10" ht="15.45" x14ac:dyDescent="0.4">
      <c r="B64" s="72"/>
      <c r="C64" s="73"/>
      <c r="D64" s="74"/>
      <c r="E64" s="74"/>
      <c r="F64" s="74"/>
      <c r="G64" s="74"/>
      <c r="H64" s="74"/>
      <c r="J64" s="55"/>
    </row>
    <row r="65" spans="1:10" ht="30" customHeight="1" x14ac:dyDescent="0.4">
      <c r="B65" s="218" t="s">
        <v>126</v>
      </c>
      <c r="C65" s="219"/>
      <c r="D65" s="219"/>
      <c r="E65" s="219"/>
      <c r="F65" s="219"/>
      <c r="G65" s="219"/>
      <c r="H65" s="219"/>
      <c r="I65" s="219"/>
      <c r="J65" s="220"/>
    </row>
    <row r="66" spans="1:10" s="13" customFormat="1" ht="13.5" customHeight="1" x14ac:dyDescent="0.4">
      <c r="A66" s="143"/>
      <c r="B66" s="75"/>
      <c r="C66" s="20"/>
      <c r="D66" s="27"/>
      <c r="E66" s="27"/>
      <c r="F66" s="27"/>
      <c r="G66" s="27"/>
      <c r="H66" s="27"/>
      <c r="I66" s="27"/>
      <c r="J66" s="76"/>
    </row>
    <row r="67" spans="1:10" ht="26.15" customHeight="1" x14ac:dyDescent="0.4">
      <c r="B67" s="222" t="s">
        <v>127</v>
      </c>
      <c r="C67" s="223"/>
      <c r="D67" s="88"/>
      <c r="E67" s="88"/>
      <c r="F67" s="88"/>
      <c r="G67" s="88"/>
      <c r="H67" s="88"/>
      <c r="I67" s="89"/>
      <c r="J67" s="90"/>
    </row>
    <row r="68" spans="1:10" ht="52" customHeight="1" x14ac:dyDescent="0.4">
      <c r="A68" s="11">
        <v>240</v>
      </c>
      <c r="B68" s="91" t="s">
        <v>128</v>
      </c>
      <c r="C68" s="92" t="str">
        <f>"use Rows " &amp; ROW(C76) &amp; " to " &amp; ROW(C79) &amp; " to report any non-cis man or woman identities you have recorded who are not already included in Rows " &amp;  ROW(C71) &amp; " to " &amp; ROW(C73)</f>
        <v>use Rows 76 to 79 to report any non-cis man or woman identities you have recorded who are not already included in Rows 71 to 73</v>
      </c>
      <c r="D68" s="22"/>
      <c r="E68" s="78"/>
      <c r="F68" s="78"/>
      <c r="G68" s="78"/>
      <c r="H68" s="78"/>
      <c r="I68" s="79"/>
      <c r="J68" s="80"/>
    </row>
    <row r="69" spans="1:10" ht="62.15" customHeight="1" x14ac:dyDescent="0.4">
      <c r="A69" s="11">
        <v>241</v>
      </c>
      <c r="B69" s="81" t="s">
        <v>129</v>
      </c>
      <c r="C69" s="195" t="s">
        <v>130</v>
      </c>
      <c r="D69" s="23"/>
      <c r="E69" s="79"/>
      <c r="F69" s="79"/>
      <c r="G69" s="79"/>
      <c r="H69" s="79"/>
      <c r="I69" s="79"/>
      <c r="J69" s="80"/>
    </row>
    <row r="70" spans="1:10" ht="22.5" customHeight="1" x14ac:dyDescent="0.4">
      <c r="B70" s="67"/>
      <c r="C70" s="14"/>
      <c r="D70" s="15"/>
      <c r="E70" s="15"/>
      <c r="F70" s="15"/>
      <c r="G70" s="15"/>
      <c r="H70" s="15"/>
      <c r="I70" s="15"/>
      <c r="J70" s="51"/>
    </row>
    <row r="71" spans="1:10" ht="18.75" customHeight="1" x14ac:dyDescent="0.4">
      <c r="A71" s="11">
        <v>242</v>
      </c>
      <c r="B71" s="221" t="s">
        <v>131</v>
      </c>
      <c r="C71" s="14" t="s">
        <v>132</v>
      </c>
      <c r="D71" s="101"/>
      <c r="E71" s="101"/>
      <c r="F71" s="101"/>
      <c r="G71" s="101"/>
      <c r="H71" s="101"/>
      <c r="I71" s="101"/>
      <c r="J71" s="102"/>
    </row>
    <row r="72" spans="1:10" ht="18.75" customHeight="1" x14ac:dyDescent="0.4">
      <c r="A72" s="11">
        <v>243</v>
      </c>
      <c r="B72" s="221"/>
      <c r="C72" s="14" t="s">
        <v>133</v>
      </c>
      <c r="D72" s="101"/>
      <c r="E72" s="101"/>
      <c r="F72" s="101"/>
      <c r="G72" s="101"/>
      <c r="H72" s="101"/>
      <c r="I72" s="101"/>
      <c r="J72" s="102"/>
    </row>
    <row r="73" spans="1:10" ht="42.75" customHeight="1" x14ac:dyDescent="0.4">
      <c r="A73" s="11">
        <v>244</v>
      </c>
      <c r="B73" s="221"/>
      <c r="C73" s="14" t="s">
        <v>67</v>
      </c>
      <c r="D73" s="101"/>
      <c r="E73" s="101"/>
      <c r="F73" s="101"/>
      <c r="G73" s="101"/>
      <c r="H73" s="101"/>
      <c r="I73" s="101"/>
      <c r="J73" s="102"/>
    </row>
    <row r="74" spans="1:10" ht="53.5" customHeight="1" x14ac:dyDescent="0.4">
      <c r="A74" s="11">
        <v>245</v>
      </c>
      <c r="B74" s="77" t="s">
        <v>128</v>
      </c>
      <c r="C74" s="38" t="str">
        <f>"use Rows " &amp; ROW(C76) &amp; " to " &amp; ROW(C79) &amp; " to report any non-cis man or woman identities you have recorded who are not already included in Rows " &amp;  ROW(C71) &amp; " to " &amp; ROW(C73)</f>
        <v>use Rows 76 to 79 to report any non-cis man or woman identities you have recorded who are not already included in Rows 71 to 73</v>
      </c>
      <c r="D74" s="23"/>
      <c r="E74" s="23"/>
      <c r="F74" s="23"/>
      <c r="G74" s="23"/>
      <c r="H74" s="23"/>
      <c r="I74" s="23"/>
      <c r="J74" s="82"/>
    </row>
    <row r="75" spans="1:10" ht="30" customHeight="1" x14ac:dyDescent="0.4">
      <c r="A75" s="11">
        <v>246</v>
      </c>
      <c r="B75" s="81" t="s">
        <v>129</v>
      </c>
      <c r="C75" s="37" t="str">
        <f>"please go straight to Row " &amp; ROW(C82)</f>
        <v>please go straight to Row 82</v>
      </c>
      <c r="D75" s="23"/>
      <c r="E75" s="23"/>
      <c r="F75" s="23"/>
      <c r="G75" s="23"/>
      <c r="H75" s="23"/>
      <c r="I75" s="23"/>
      <c r="J75" s="82"/>
    </row>
    <row r="76" spans="1:10" ht="20.149999999999999" customHeight="1" x14ac:dyDescent="0.4">
      <c r="A76" s="11">
        <v>247</v>
      </c>
      <c r="B76" s="221" t="str">
        <f>"Numbers of patients - Gender" &amp;
" (only complete these rows if these genders are recorded separately and in addition to sex recorded in rows " &amp; ROW(C71) &amp;" to " &amp; ROW(C73) &amp; " above)"</f>
        <v>Numbers of patients - Gender (only complete these rows if these genders are recorded separately and in addition to sex recorded in rows 71 to 73 above)</v>
      </c>
      <c r="C76" s="24" t="s">
        <v>134</v>
      </c>
      <c r="D76" s="113"/>
      <c r="E76" s="113"/>
      <c r="F76" s="113"/>
      <c r="G76" s="113"/>
      <c r="H76" s="113"/>
      <c r="I76" s="113"/>
      <c r="J76" s="114"/>
    </row>
    <row r="77" spans="1:10" ht="20.149999999999999" customHeight="1" x14ac:dyDescent="0.4">
      <c r="A77" s="11">
        <v>248</v>
      </c>
      <c r="B77" s="221"/>
      <c r="C77" s="25" t="s">
        <v>135</v>
      </c>
      <c r="D77" s="115"/>
      <c r="E77" s="115"/>
      <c r="F77" s="115"/>
      <c r="G77" s="115"/>
      <c r="H77" s="115"/>
      <c r="I77" s="115"/>
      <c r="J77" s="116"/>
    </row>
    <row r="78" spans="1:10" ht="20.149999999999999" customHeight="1" x14ac:dyDescent="0.4">
      <c r="A78" s="11">
        <v>249</v>
      </c>
      <c r="B78" s="221"/>
      <c r="C78" s="25" t="s">
        <v>136</v>
      </c>
      <c r="D78" s="115"/>
      <c r="E78" s="115"/>
      <c r="F78" s="115"/>
      <c r="G78" s="115"/>
      <c r="H78" s="115"/>
      <c r="I78" s="115"/>
      <c r="J78" s="116"/>
    </row>
    <row r="79" spans="1:10" ht="20.149999999999999" customHeight="1" x14ac:dyDescent="0.4">
      <c r="A79" s="11">
        <v>250</v>
      </c>
      <c r="B79" s="221"/>
      <c r="C79" s="26" t="s">
        <v>137</v>
      </c>
      <c r="D79" s="117"/>
      <c r="E79" s="117"/>
      <c r="F79" s="117"/>
      <c r="G79" s="117"/>
      <c r="H79" s="117"/>
      <c r="I79" s="117"/>
      <c r="J79" s="118"/>
    </row>
    <row r="80" spans="1:10" ht="44.15" customHeight="1" x14ac:dyDescent="0.4">
      <c r="A80" s="11">
        <v>251</v>
      </c>
      <c r="B80" s="71" t="s">
        <v>138</v>
      </c>
      <c r="C80" s="16" t="str">
        <f>"Total of rows " &amp; ROW(C71) &amp; " to " &amp; ROW(C73) &amp; " and rows " &amp; ROW(C76) &amp; " to " &amp; ROW(C79)
&amp; "
(Should equal row " &amp; ROW(C16) &amp; ")"</f>
        <v>Total of rows 71 to 73 and rows 76 to 79
(Should equal row 16)</v>
      </c>
      <c r="D80" s="17">
        <f>SUM(D71:D79)</f>
        <v>0</v>
      </c>
      <c r="E80" s="17">
        <f t="shared" ref="E80:J80" si="6">SUM(E71:E79)</f>
        <v>0</v>
      </c>
      <c r="F80" s="17">
        <f t="shared" si="6"/>
        <v>0</v>
      </c>
      <c r="G80" s="17">
        <f t="shared" si="6"/>
        <v>0</v>
      </c>
      <c r="H80" s="17">
        <f t="shared" si="6"/>
        <v>0</v>
      </c>
      <c r="I80" s="17">
        <f t="shared" si="6"/>
        <v>0</v>
      </c>
      <c r="J80" s="52">
        <f t="shared" si="6"/>
        <v>0</v>
      </c>
    </row>
    <row r="81" spans="1:10" ht="15.45" x14ac:dyDescent="0.4">
      <c r="B81" s="67"/>
      <c r="C81" s="14"/>
      <c r="D81" s="15"/>
      <c r="E81" s="15"/>
      <c r="F81" s="15"/>
      <c r="G81" s="15"/>
      <c r="H81" s="15"/>
      <c r="I81" s="15"/>
      <c r="J81" s="51"/>
    </row>
    <row r="82" spans="1:10" ht="45" customHeight="1" x14ac:dyDescent="0.4">
      <c r="A82" s="11">
        <v>252</v>
      </c>
      <c r="B82" s="83" t="s">
        <v>129</v>
      </c>
      <c r="C82" s="21" t="str">
        <f xml:space="preserve"> "use Rows " &amp; ROW(C83) &amp; " to " &amp; ROW(C86) &amp; " to report whether same or different to sex registered at birth, followed by Rows " &amp; ROW(C88) &amp; " to " &amp; ROW(C92) &amp; " to record stated gender identity."</f>
        <v>use Rows 83 to 86 to report whether same or different to sex registered at birth, followed by Rows 88 to 92 to record stated gender identity.</v>
      </c>
      <c r="D82" s="23"/>
      <c r="E82" s="79"/>
      <c r="F82" s="79"/>
      <c r="G82" s="79"/>
      <c r="H82" s="79"/>
      <c r="I82" s="79"/>
      <c r="J82" s="80"/>
    </row>
    <row r="83" spans="1:10" ht="20.149999999999999" customHeight="1" x14ac:dyDescent="0.4">
      <c r="A83" s="11">
        <v>253</v>
      </c>
      <c r="B83" s="221" t="s">
        <v>139</v>
      </c>
      <c r="C83" s="14" t="s">
        <v>140</v>
      </c>
      <c r="D83" s="101"/>
      <c r="E83" s="101"/>
      <c r="F83" s="101"/>
      <c r="G83" s="101"/>
      <c r="H83" s="101"/>
      <c r="I83" s="101"/>
      <c r="J83" s="102"/>
    </row>
    <row r="84" spans="1:10" ht="20.149999999999999" customHeight="1" x14ac:dyDescent="0.4">
      <c r="A84" s="11">
        <v>254</v>
      </c>
      <c r="B84" s="221"/>
      <c r="C84" s="14" t="s">
        <v>141</v>
      </c>
      <c r="D84" s="115"/>
      <c r="E84" s="115"/>
      <c r="F84" s="115"/>
      <c r="G84" s="115"/>
      <c r="H84" s="115"/>
      <c r="I84" s="115"/>
      <c r="J84" s="116"/>
    </row>
    <row r="85" spans="1:10" ht="20.149999999999999" customHeight="1" x14ac:dyDescent="0.4">
      <c r="A85" s="11">
        <v>255</v>
      </c>
      <c r="B85" s="221"/>
      <c r="C85" s="14" t="s">
        <v>105</v>
      </c>
      <c r="D85" s="101"/>
      <c r="E85" s="101"/>
      <c r="F85" s="101"/>
      <c r="G85" s="101"/>
      <c r="H85" s="101"/>
      <c r="I85" s="101"/>
      <c r="J85" s="102"/>
    </row>
    <row r="86" spans="1:10" ht="20.149999999999999" customHeight="1" x14ac:dyDescent="0.4">
      <c r="A86" s="11">
        <v>256</v>
      </c>
      <c r="B86" s="221"/>
      <c r="C86" s="14" t="s">
        <v>67</v>
      </c>
      <c r="D86" s="101"/>
      <c r="E86" s="101"/>
      <c r="F86" s="101"/>
      <c r="G86" s="101"/>
      <c r="H86" s="101"/>
      <c r="I86" s="101"/>
      <c r="J86" s="102"/>
    </row>
    <row r="87" spans="1:10" ht="35.15" customHeight="1" x14ac:dyDescent="0.4">
      <c r="A87" s="11">
        <v>257</v>
      </c>
      <c r="B87" s="71" t="s">
        <v>142</v>
      </c>
      <c r="C87" s="16" t="str">
        <f>"Total of rows " &amp; ROW(C83) &amp; " to " &amp; ROW(C86) &amp; " above
(Should equal row " &amp; ROW(C$16) &amp; ")"</f>
        <v>Total of rows 83 to 86 above
(Should equal row 16)</v>
      </c>
      <c r="D87" s="17">
        <f>SUM(D83:D86)</f>
        <v>0</v>
      </c>
      <c r="E87" s="17">
        <f t="shared" ref="E87:J87" si="7">SUM(E83:E86)</f>
        <v>0</v>
      </c>
      <c r="F87" s="17">
        <f t="shared" si="7"/>
        <v>0</v>
      </c>
      <c r="G87" s="17">
        <f t="shared" si="7"/>
        <v>0</v>
      </c>
      <c r="H87" s="17">
        <f t="shared" si="7"/>
        <v>0</v>
      </c>
      <c r="I87" s="17">
        <f t="shared" si="7"/>
        <v>0</v>
      </c>
      <c r="J87" s="52">
        <f t="shared" si="7"/>
        <v>0</v>
      </c>
    </row>
    <row r="88" spans="1:10" ht="20.149999999999999" customHeight="1" x14ac:dyDescent="0.4">
      <c r="A88" s="11">
        <v>258</v>
      </c>
      <c r="B88" s="221" t="s">
        <v>143</v>
      </c>
      <c r="C88" s="14" t="s">
        <v>144</v>
      </c>
      <c r="D88" s="101"/>
      <c r="E88" s="101"/>
      <c r="F88" s="101"/>
      <c r="G88" s="101"/>
      <c r="H88" s="101"/>
      <c r="I88" s="101"/>
      <c r="J88" s="102"/>
    </row>
    <row r="89" spans="1:10" ht="20.149999999999999" customHeight="1" x14ac:dyDescent="0.4">
      <c r="A89" s="11">
        <v>259</v>
      </c>
      <c r="B89" s="221"/>
      <c r="C89" s="14" t="s">
        <v>145</v>
      </c>
      <c r="D89" s="101"/>
      <c r="E89" s="101"/>
      <c r="F89" s="101"/>
      <c r="G89" s="101"/>
      <c r="H89" s="101"/>
      <c r="I89" s="101"/>
      <c r="J89" s="102"/>
    </row>
    <row r="90" spans="1:10" ht="20.149999999999999" customHeight="1" x14ac:dyDescent="0.4">
      <c r="A90" s="11">
        <v>260</v>
      </c>
      <c r="B90" s="221"/>
      <c r="C90" s="14" t="s">
        <v>146</v>
      </c>
      <c r="D90" s="115"/>
      <c r="E90" s="115"/>
      <c r="F90" s="115"/>
      <c r="G90" s="115"/>
      <c r="H90" s="115"/>
      <c r="I90" s="115"/>
      <c r="J90" s="116"/>
    </row>
    <row r="91" spans="1:10" ht="20.149999999999999" customHeight="1" x14ac:dyDescent="0.4">
      <c r="A91" s="11">
        <v>261</v>
      </c>
      <c r="B91" s="221"/>
      <c r="C91" s="14" t="s">
        <v>147</v>
      </c>
      <c r="D91" s="101"/>
      <c r="E91" s="101"/>
      <c r="F91" s="101"/>
      <c r="G91" s="101"/>
      <c r="H91" s="101"/>
      <c r="I91" s="101"/>
      <c r="J91" s="102"/>
    </row>
    <row r="92" spans="1:10" ht="20.149999999999999" customHeight="1" x14ac:dyDescent="0.4">
      <c r="A92" s="11">
        <v>262</v>
      </c>
      <c r="B92" s="221"/>
      <c r="C92" s="14" t="s">
        <v>148</v>
      </c>
      <c r="D92" s="101"/>
      <c r="E92" s="101"/>
      <c r="F92" s="101"/>
      <c r="G92" s="101"/>
      <c r="H92" s="101"/>
      <c r="I92" s="101"/>
      <c r="J92" s="102"/>
    </row>
    <row r="93" spans="1:10" ht="35.15" customHeight="1" x14ac:dyDescent="0.4">
      <c r="A93" s="11">
        <v>263</v>
      </c>
      <c r="B93" s="71" t="str">
        <f>"Sub-Total Check:  Number of Patients - Gender identity different from sex registered at birth Row " &amp; ROW(D$84)</f>
        <v>Sub-Total Check:  Number of Patients - Gender identity different from sex registered at birth Row 84</v>
      </c>
      <c r="C93" s="16" t="str">
        <f>"Total of rows " &amp; ROW(C88) &amp; " to " &amp; ROW(C92) &amp; " above
(Should equal row " &amp; ROW(C84) &amp; ")"</f>
        <v>Total of rows 88 to 92 above
(Should equal row 84)</v>
      </c>
      <c r="D93" s="17">
        <f>SUM(D88:D92)</f>
        <v>0</v>
      </c>
      <c r="E93" s="17">
        <f t="shared" ref="E93:J93" si="8">SUM(E88:E92)</f>
        <v>0</v>
      </c>
      <c r="F93" s="17">
        <f t="shared" si="8"/>
        <v>0</v>
      </c>
      <c r="G93" s="17">
        <f t="shared" si="8"/>
        <v>0</v>
      </c>
      <c r="H93" s="17">
        <f t="shared" si="8"/>
        <v>0</v>
      </c>
      <c r="I93" s="17">
        <f t="shared" si="8"/>
        <v>0</v>
      </c>
      <c r="J93" s="52">
        <f t="shared" si="8"/>
        <v>0</v>
      </c>
    </row>
    <row r="94" spans="1:10" ht="15.45" x14ac:dyDescent="0.4">
      <c r="B94" s="67"/>
      <c r="C94" s="14"/>
      <c r="D94" s="15"/>
      <c r="E94" s="15"/>
      <c r="F94" s="15"/>
      <c r="G94" s="15"/>
      <c r="H94" s="15"/>
      <c r="I94" s="15"/>
      <c r="J94" s="51"/>
    </row>
    <row r="95" spans="1:10" ht="30" customHeight="1" x14ac:dyDescent="0.4">
      <c r="B95" s="218" t="s">
        <v>149</v>
      </c>
      <c r="C95" s="219"/>
      <c r="D95" s="219"/>
      <c r="E95" s="219"/>
      <c r="F95" s="219"/>
      <c r="G95" s="219"/>
      <c r="H95" s="219"/>
      <c r="I95" s="219"/>
      <c r="J95" s="220"/>
    </row>
    <row r="96" spans="1:10" ht="20.149999999999999" customHeight="1" x14ac:dyDescent="0.4">
      <c r="A96" s="11">
        <v>264</v>
      </c>
      <c r="B96" s="221" t="s">
        <v>150</v>
      </c>
      <c r="C96" s="14" t="s">
        <v>151</v>
      </c>
      <c r="D96" s="101"/>
      <c r="E96" s="101"/>
      <c r="F96" s="101"/>
      <c r="G96" s="101"/>
      <c r="H96" s="101"/>
      <c r="I96" s="101"/>
      <c r="J96" s="102"/>
    </row>
    <row r="97" spans="1:10" ht="20.149999999999999" customHeight="1" x14ac:dyDescent="0.4">
      <c r="A97" s="11">
        <v>265</v>
      </c>
      <c r="B97" s="221"/>
      <c r="C97" s="14" t="s">
        <v>152</v>
      </c>
      <c r="D97" s="115"/>
      <c r="E97" s="115"/>
      <c r="F97" s="115"/>
      <c r="G97" s="115"/>
      <c r="H97" s="115"/>
      <c r="I97" s="115"/>
      <c r="J97" s="116"/>
    </row>
    <row r="98" spans="1:10" ht="20.149999999999999" customHeight="1" x14ac:dyDescent="0.4">
      <c r="A98" s="11">
        <v>266</v>
      </c>
      <c r="B98" s="221"/>
      <c r="C98" s="14" t="s">
        <v>67</v>
      </c>
      <c r="D98" s="101"/>
      <c r="E98" s="101"/>
      <c r="F98" s="101"/>
      <c r="G98" s="101"/>
      <c r="H98" s="101"/>
      <c r="I98" s="101"/>
      <c r="J98" s="102"/>
    </row>
    <row r="99" spans="1:10" ht="35.15" customHeight="1" x14ac:dyDescent="0.4">
      <c r="A99" s="11">
        <v>267</v>
      </c>
      <c r="B99" s="71" t="s">
        <v>153</v>
      </c>
      <c r="C99" s="16" t="str">
        <f>"Total of rows " &amp; ROW(C96) &amp; " to " &amp; ROW(C98) &amp; " above
(Should equal row " &amp; ROW(C$16) &amp; ")"</f>
        <v>Total of rows 96 to 98 above
(Should equal row 16)</v>
      </c>
      <c r="D99" s="17">
        <f>SUM(D96:D98)</f>
        <v>0</v>
      </c>
      <c r="E99" s="17">
        <f t="shared" ref="E99:J99" si="9">SUM(E96:E98)</f>
        <v>0</v>
      </c>
      <c r="F99" s="17">
        <f t="shared" si="9"/>
        <v>0</v>
      </c>
      <c r="G99" s="17">
        <f t="shared" si="9"/>
        <v>0</v>
      </c>
      <c r="H99" s="17">
        <f t="shared" si="9"/>
        <v>0</v>
      </c>
      <c r="I99" s="17">
        <f t="shared" si="9"/>
        <v>0</v>
      </c>
      <c r="J99" s="52">
        <f t="shared" si="9"/>
        <v>0</v>
      </c>
    </row>
    <row r="100" spans="1:10" ht="35.15" customHeight="1" x14ac:dyDescent="0.4">
      <c r="A100" s="11">
        <v>268</v>
      </c>
      <c r="B100" s="221" t="s">
        <v>154</v>
      </c>
      <c r="C100" s="14" t="s">
        <v>155</v>
      </c>
      <c r="D100" s="101"/>
      <c r="E100" s="101"/>
      <c r="F100" s="101"/>
      <c r="G100" s="101"/>
      <c r="H100" s="101"/>
      <c r="I100" s="101"/>
      <c r="J100" s="102"/>
    </row>
    <row r="101" spans="1:10" ht="35.15" customHeight="1" x14ac:dyDescent="0.4">
      <c r="A101" s="11">
        <v>269</v>
      </c>
      <c r="B101" s="221"/>
      <c r="C101" s="14" t="s">
        <v>156</v>
      </c>
      <c r="D101" s="101"/>
      <c r="E101" s="101"/>
      <c r="F101" s="101"/>
      <c r="G101" s="101"/>
      <c r="H101" s="101"/>
      <c r="I101" s="101"/>
      <c r="J101" s="102"/>
    </row>
    <row r="102" spans="1:10" ht="35.15" customHeight="1" x14ac:dyDescent="0.4">
      <c r="A102" s="11">
        <v>270</v>
      </c>
      <c r="B102" s="221"/>
      <c r="C102" s="14" t="s">
        <v>157</v>
      </c>
      <c r="D102" s="101"/>
      <c r="E102" s="101"/>
      <c r="F102" s="101"/>
      <c r="G102" s="101"/>
      <c r="H102" s="101"/>
      <c r="I102" s="101"/>
      <c r="J102" s="102"/>
    </row>
    <row r="103" spans="1:10" ht="35.15" customHeight="1" x14ac:dyDescent="0.4">
      <c r="A103" s="11">
        <v>271</v>
      </c>
      <c r="B103" s="221"/>
      <c r="C103" s="14" t="s">
        <v>158</v>
      </c>
      <c r="D103" s="101"/>
      <c r="E103" s="101"/>
      <c r="F103" s="101"/>
      <c r="G103" s="101"/>
      <c r="H103" s="101"/>
      <c r="I103" s="101"/>
      <c r="J103" s="102"/>
    </row>
    <row r="104" spans="1:10" ht="35.15" customHeight="1" x14ac:dyDescent="0.4">
      <c r="A104" s="11">
        <v>272</v>
      </c>
      <c r="B104" s="221"/>
      <c r="C104" s="14" t="s">
        <v>159</v>
      </c>
      <c r="D104" s="101"/>
      <c r="E104" s="101"/>
      <c r="F104" s="101"/>
      <c r="G104" s="101"/>
      <c r="H104" s="101"/>
      <c r="I104" s="101"/>
      <c r="J104" s="102"/>
    </row>
    <row r="105" spans="1:10" ht="35.15" customHeight="1" x14ac:dyDescent="0.4">
      <c r="A105" s="11">
        <v>273</v>
      </c>
      <c r="B105" s="221"/>
      <c r="C105" s="14" t="s">
        <v>160</v>
      </c>
      <c r="D105" s="101"/>
      <c r="E105" s="101"/>
      <c r="F105" s="101"/>
      <c r="G105" s="101"/>
      <c r="H105" s="101"/>
      <c r="I105" s="101"/>
      <c r="J105" s="102"/>
    </row>
    <row r="106" spans="1:10" ht="35.15" customHeight="1" x14ac:dyDescent="0.4">
      <c r="A106" s="11">
        <v>274</v>
      </c>
      <c r="B106" s="221"/>
      <c r="C106" s="14" t="s">
        <v>161</v>
      </c>
      <c r="D106" s="115"/>
      <c r="E106" s="115"/>
      <c r="F106" s="115"/>
      <c r="G106" s="115"/>
      <c r="H106" s="115"/>
      <c r="I106" s="115"/>
      <c r="J106" s="116"/>
    </row>
    <row r="107" spans="1:10" ht="35.15" customHeight="1" x14ac:dyDescent="0.4">
      <c r="A107" s="11">
        <v>275</v>
      </c>
      <c r="B107" s="221"/>
      <c r="C107" s="14" t="s">
        <v>162</v>
      </c>
      <c r="D107" s="115"/>
      <c r="E107" s="115"/>
      <c r="F107" s="115"/>
      <c r="G107" s="115"/>
      <c r="H107" s="115"/>
      <c r="I107" s="115"/>
      <c r="J107" s="116"/>
    </row>
    <row r="108" spans="1:10" ht="35.15" customHeight="1" x14ac:dyDescent="0.4">
      <c r="A108" s="11">
        <v>276</v>
      </c>
      <c r="B108" s="221"/>
      <c r="C108" s="14" t="s">
        <v>163</v>
      </c>
      <c r="D108" s="101"/>
      <c r="E108" s="101"/>
      <c r="F108" s="101"/>
      <c r="G108" s="101"/>
      <c r="H108" s="101"/>
      <c r="I108" s="101"/>
      <c r="J108" s="102"/>
    </row>
    <row r="109" spans="1:10" ht="35.15" customHeight="1" x14ac:dyDescent="0.4">
      <c r="A109" s="11">
        <v>277</v>
      </c>
      <c r="B109" s="221"/>
      <c r="C109" s="196" t="s">
        <v>164</v>
      </c>
      <c r="D109" s="101"/>
      <c r="E109" s="101"/>
      <c r="F109" s="101"/>
      <c r="G109" s="101"/>
      <c r="H109" s="101"/>
      <c r="I109" s="101"/>
      <c r="J109" s="102"/>
    </row>
    <row r="110" spans="1:10" ht="35.15" customHeight="1" x14ac:dyDescent="0.4">
      <c r="A110" s="11">
        <v>278</v>
      </c>
      <c r="B110" s="221"/>
      <c r="C110" s="14" t="s">
        <v>165</v>
      </c>
      <c r="D110" s="101"/>
      <c r="E110" s="101"/>
      <c r="F110" s="101"/>
      <c r="G110" s="101"/>
      <c r="H110" s="101"/>
      <c r="I110" s="101"/>
      <c r="J110" s="102"/>
    </row>
    <row r="111" spans="1:10" ht="40.5" customHeight="1" x14ac:dyDescent="0.4">
      <c r="A111" s="11">
        <v>279</v>
      </c>
      <c r="B111" s="71" t="str">
        <f>"Sub-Total Check: Numbers of ADULT patients - Non-cancer 
(row " &amp; ROW(C97) &amp; ")"</f>
        <v>Sub-Total Check: Numbers of ADULT patients - Non-cancer 
(row 97)</v>
      </c>
      <c r="C111" s="16" t="str">
        <f>"Total of rows " &amp; ROW(C100) &amp; " to " &amp; ROW(C110) &amp; " above
(Should equal row " &amp; ROW(C97) &amp; ")"</f>
        <v>Total of rows 100 to 110 above
(Should equal row 97)</v>
      </c>
      <c r="D111" s="17">
        <f>SUM(D100:D110)</f>
        <v>0</v>
      </c>
      <c r="E111" s="17">
        <f t="shared" ref="E111:J111" si="10">SUM(E100:E110)</f>
        <v>0</v>
      </c>
      <c r="F111" s="17">
        <f t="shared" si="10"/>
        <v>0</v>
      </c>
      <c r="G111" s="17">
        <f t="shared" si="10"/>
        <v>0</v>
      </c>
      <c r="H111" s="17">
        <f t="shared" si="10"/>
        <v>0</v>
      </c>
      <c r="I111" s="17">
        <f t="shared" si="10"/>
        <v>0</v>
      </c>
      <c r="J111" s="17">
        <f t="shared" si="10"/>
        <v>0</v>
      </c>
    </row>
    <row r="112" spans="1:10" ht="20.149999999999999" customHeight="1" x14ac:dyDescent="0.4">
      <c r="A112" s="11">
        <v>280</v>
      </c>
      <c r="B112" s="221" t="s">
        <v>166</v>
      </c>
      <c r="C112" s="14" t="s">
        <v>167</v>
      </c>
      <c r="D112" s="101"/>
      <c r="E112" s="101"/>
      <c r="F112" s="101"/>
      <c r="G112" s="101"/>
      <c r="H112" s="101"/>
      <c r="I112" s="101"/>
      <c r="J112" s="101"/>
    </row>
    <row r="113" spans="1:10" ht="20.149999999999999" customHeight="1" x14ac:dyDescent="0.4">
      <c r="A113" s="11">
        <v>281</v>
      </c>
      <c r="B113" s="221"/>
      <c r="C113" s="14" t="s">
        <v>168</v>
      </c>
      <c r="D113" s="101"/>
      <c r="E113" s="101"/>
      <c r="F113" s="101"/>
      <c r="G113" s="101"/>
      <c r="H113" s="101"/>
      <c r="I113" s="101"/>
      <c r="J113" s="101"/>
    </row>
    <row r="114" spans="1:10" ht="20.149999999999999" customHeight="1" x14ac:dyDescent="0.4">
      <c r="A114" s="11">
        <v>282</v>
      </c>
      <c r="B114" s="221"/>
      <c r="C114" s="14" t="s">
        <v>169</v>
      </c>
      <c r="D114" s="101"/>
      <c r="E114" s="101"/>
      <c r="F114" s="101"/>
      <c r="G114" s="101"/>
      <c r="H114" s="101"/>
      <c r="I114" s="101"/>
      <c r="J114" s="101"/>
    </row>
    <row r="115" spans="1:10" ht="20.149999999999999" customHeight="1" x14ac:dyDescent="0.4">
      <c r="A115" s="11">
        <v>283</v>
      </c>
      <c r="B115" s="221"/>
      <c r="C115" s="14" t="s">
        <v>170</v>
      </c>
      <c r="D115" s="101"/>
      <c r="E115" s="101"/>
      <c r="F115" s="101"/>
      <c r="G115" s="101"/>
      <c r="H115" s="101"/>
      <c r="I115" s="101"/>
      <c r="J115" s="101"/>
    </row>
    <row r="116" spans="1:10" ht="20.149999999999999" customHeight="1" x14ac:dyDescent="0.4">
      <c r="A116" s="11">
        <v>284</v>
      </c>
      <c r="B116" s="221"/>
      <c r="C116" s="197" t="s">
        <v>164</v>
      </c>
      <c r="D116" s="101"/>
      <c r="E116" s="101"/>
      <c r="F116" s="101"/>
      <c r="G116" s="101"/>
      <c r="H116" s="101"/>
      <c r="I116" s="101"/>
      <c r="J116" s="101"/>
    </row>
    <row r="117" spans="1:10" ht="24" customHeight="1" x14ac:dyDescent="0.4">
      <c r="A117" s="11">
        <v>285</v>
      </c>
      <c r="B117" s="221"/>
      <c r="C117" s="14" t="s">
        <v>165</v>
      </c>
      <c r="D117" s="101"/>
      <c r="E117" s="101"/>
      <c r="F117" s="101"/>
      <c r="G117" s="101"/>
      <c r="H117" s="101"/>
      <c r="I117" s="101"/>
      <c r="J117" s="101"/>
    </row>
    <row r="118" spans="1:10" ht="43.5" customHeight="1" x14ac:dyDescent="0.4">
      <c r="A118" s="11">
        <v>286</v>
      </c>
      <c r="B118" s="71" t="str">
        <f>"Sub-Total Check: Numbers of CHILD patients - Non-cancer (row " &amp; ROW(C97) &amp; ")"</f>
        <v>Sub-Total Check: Numbers of CHILD patients - Non-cancer (row 97)</v>
      </c>
      <c r="C118" s="16" t="str">
        <f>"Total of rows " &amp; ROW(C112) &amp; " to " &amp; ROW(C117) &amp; " above
(Should equal row " &amp; ROW(C97) &amp; ")"</f>
        <v>Total of rows 112 to 117 above
(Should equal row 97)</v>
      </c>
      <c r="D118" s="17">
        <f>SUM(D112:D117)</f>
        <v>0</v>
      </c>
      <c r="E118" s="17">
        <f t="shared" ref="E118:J118" si="11">SUM(E112:E117)</f>
        <v>0</v>
      </c>
      <c r="F118" s="17">
        <f t="shared" si="11"/>
        <v>0</v>
      </c>
      <c r="G118" s="17">
        <f t="shared" si="11"/>
        <v>0</v>
      </c>
      <c r="H118" s="17">
        <f t="shared" si="11"/>
        <v>0</v>
      </c>
      <c r="I118" s="17">
        <f t="shared" si="11"/>
        <v>0</v>
      </c>
      <c r="J118" s="17">
        <f t="shared" si="11"/>
        <v>0</v>
      </c>
    </row>
    <row r="119" spans="1:10" s="13" customFormat="1" ht="15.45" x14ac:dyDescent="0.4">
      <c r="A119" s="143"/>
      <c r="B119" s="69"/>
      <c r="C119" s="18"/>
      <c r="D119" s="19"/>
      <c r="E119" s="19"/>
      <c r="F119" s="19"/>
      <c r="G119" s="19"/>
      <c r="H119" s="19"/>
      <c r="I119" s="19"/>
      <c r="J119" s="70"/>
    </row>
    <row r="120" spans="1:10" s="13" customFormat="1" ht="30" customHeight="1" x14ac:dyDescent="0.4">
      <c r="A120" s="143"/>
      <c r="B120" s="218" t="s">
        <v>171</v>
      </c>
      <c r="C120" s="219"/>
      <c r="D120" s="219"/>
      <c r="E120" s="219"/>
      <c r="F120" s="219"/>
      <c r="G120" s="219"/>
      <c r="H120" s="219"/>
      <c r="I120" s="219"/>
      <c r="J120" s="220"/>
    </row>
    <row r="121" spans="1:10" ht="20.149999999999999" customHeight="1" x14ac:dyDescent="0.4">
      <c r="A121" s="11">
        <v>287</v>
      </c>
      <c r="B121" s="221" t="s">
        <v>172</v>
      </c>
      <c r="C121" s="14" t="s">
        <v>173</v>
      </c>
      <c r="D121" s="101"/>
      <c r="E121" s="101"/>
      <c r="F121" s="101"/>
      <c r="G121" s="101"/>
      <c r="H121" s="101"/>
      <c r="I121" s="101"/>
      <c r="J121" s="102"/>
    </row>
    <row r="122" spans="1:10" ht="20.149999999999999" customHeight="1" x14ac:dyDescent="0.4">
      <c r="A122" s="11">
        <v>288</v>
      </c>
      <c r="B122" s="221"/>
      <c r="C122" s="14" t="s">
        <v>174</v>
      </c>
      <c r="D122" s="115"/>
      <c r="E122" s="115"/>
      <c r="F122" s="115"/>
      <c r="G122" s="115"/>
      <c r="H122" s="115"/>
      <c r="I122" s="115"/>
      <c r="J122" s="116"/>
    </row>
    <row r="123" spans="1:10" ht="20.149999999999999" customHeight="1" x14ac:dyDescent="0.4">
      <c r="A123" s="11">
        <v>289</v>
      </c>
      <c r="B123" s="221"/>
      <c r="C123" s="14" t="s">
        <v>105</v>
      </c>
      <c r="D123" s="101"/>
      <c r="E123" s="101"/>
      <c r="F123" s="101"/>
      <c r="G123" s="101"/>
      <c r="H123" s="101"/>
      <c r="I123" s="101"/>
      <c r="J123" s="102"/>
    </row>
    <row r="124" spans="1:10" ht="24" customHeight="1" x14ac:dyDescent="0.4">
      <c r="A124" s="11">
        <v>290</v>
      </c>
      <c r="B124" s="221"/>
      <c r="C124" s="14" t="s">
        <v>106</v>
      </c>
      <c r="D124" s="101"/>
      <c r="E124" s="101"/>
      <c r="F124" s="101"/>
      <c r="G124" s="101"/>
      <c r="H124" s="101"/>
      <c r="I124" s="101"/>
      <c r="J124" s="102"/>
    </row>
    <row r="125" spans="1:10" ht="43.5" customHeight="1" x14ac:dyDescent="0.4">
      <c r="A125" s="11">
        <v>291</v>
      </c>
      <c r="B125" s="71" t="s">
        <v>175</v>
      </c>
      <c r="C125" s="16" t="str">
        <f>"Total of rows " &amp; ROW(C121) &amp; " to " &amp; ROW(C124) &amp; " above
(Should equal row " &amp; ROW(C16) &amp; ")"</f>
        <v>Total of rows 121 to 124 above
(Should equal row 16)</v>
      </c>
      <c r="D125" s="17">
        <f>SUM(D121:D124)</f>
        <v>0</v>
      </c>
      <c r="E125" s="17">
        <f t="shared" ref="E125:J125" si="12">SUM(E121:E124)</f>
        <v>0</v>
      </c>
      <c r="F125" s="17">
        <f t="shared" si="12"/>
        <v>0</v>
      </c>
      <c r="G125" s="17">
        <f t="shared" si="12"/>
        <v>0</v>
      </c>
      <c r="H125" s="17">
        <f t="shared" si="12"/>
        <v>0</v>
      </c>
      <c r="I125" s="17">
        <f t="shared" si="12"/>
        <v>0</v>
      </c>
      <c r="J125" s="17">
        <f t="shared" si="12"/>
        <v>0</v>
      </c>
    </row>
  </sheetData>
  <sheetProtection algorithmName="SHA-512" hashValue="RG6R9tvT/sJPvzgPGDmYdl6ZQFGEKOj26kg3C4YWVSUv63jC+ysaVY76Og+BFuIFA8duVtvzIKv/uPuRVKwIPw==" saltValue="b5Rhh9sN3iH32FxzgJcO8A==" spinCount="100000" sheet="1" objects="1" scenarios="1"/>
  <mergeCells count="25">
    <mergeCell ref="B1:C2"/>
    <mergeCell ref="B121:B124"/>
    <mergeCell ref="B67:C67"/>
    <mergeCell ref="B18:J18"/>
    <mergeCell ref="B76:B79"/>
    <mergeCell ref="B83:B86"/>
    <mergeCell ref="B19:B28"/>
    <mergeCell ref="B32:B38"/>
    <mergeCell ref="B42:B51"/>
    <mergeCell ref="B55:B60"/>
    <mergeCell ref="B71:B73"/>
    <mergeCell ref="B31:J31"/>
    <mergeCell ref="B4:J4"/>
    <mergeCell ref="B13:J13"/>
    <mergeCell ref="D3:J3"/>
    <mergeCell ref="B3:C3"/>
    <mergeCell ref="B120:J120"/>
    <mergeCell ref="B95:J95"/>
    <mergeCell ref="B65:J65"/>
    <mergeCell ref="B54:J54"/>
    <mergeCell ref="B41:J41"/>
    <mergeCell ref="B100:B110"/>
    <mergeCell ref="B112:B117"/>
    <mergeCell ref="B88:B92"/>
    <mergeCell ref="B96:B98"/>
  </mergeCells>
  <conditionalFormatting sqref="D29:J29 D39:J39 D52:J52 D61:J61 D80:J80 D87:J87 D99:J99">
    <cfRule type="expression" dxfId="30" priority="35">
      <formula>D$16=0</formula>
    </cfRule>
    <cfRule type="cellIs" dxfId="29" priority="36" operator="notEqual">
      <formula>D$16</formula>
    </cfRule>
  </conditionalFormatting>
  <conditionalFormatting sqref="D93:J93">
    <cfRule type="expression" dxfId="28" priority="12">
      <formula>D$16=0</formula>
    </cfRule>
    <cfRule type="expression" dxfId="27" priority="25">
      <formula>D$84=0</formula>
    </cfRule>
    <cfRule type="cellIs" dxfId="26" priority="26" operator="notEqual">
      <formula>D$84</formula>
    </cfRule>
  </conditionalFormatting>
  <conditionalFormatting sqref="D100:J110">
    <cfRule type="expression" dxfId="25" priority="8">
      <formula>D$8="Children"</formula>
    </cfRule>
  </conditionalFormatting>
  <conditionalFormatting sqref="D111:J111">
    <cfRule type="expression" dxfId="24" priority="3" stopIfTrue="1">
      <formula>AND(D$8="Children",D$111&lt;&gt;0)</formula>
    </cfRule>
    <cfRule type="expression" dxfId="23" priority="4" stopIfTrue="1">
      <formula>AND(D$8="Children",D$111=0)</formula>
    </cfRule>
    <cfRule type="expression" dxfId="22" priority="9" stopIfTrue="1">
      <formula>AND(D$8="Both",D$111+D$118&lt;&gt;D$97)</formula>
    </cfRule>
    <cfRule type="expression" dxfId="21" priority="50" stopIfTrue="1">
      <formula>AND(D$8="Both",D$111+D$118=D$97)</formula>
    </cfRule>
    <cfRule type="cellIs" dxfId="20" priority="52" operator="notEqual">
      <formula>D$97</formula>
    </cfRule>
  </conditionalFormatting>
  <conditionalFormatting sqref="D112:J117">
    <cfRule type="expression" dxfId="19" priority="7">
      <formula>D$8="Adults"</formula>
    </cfRule>
  </conditionalFormatting>
  <conditionalFormatting sqref="D118:J118">
    <cfRule type="expression" dxfId="18" priority="1" stopIfTrue="1">
      <formula>AND(D$8="Adults",D$118&lt;&gt;0)</formula>
    </cfRule>
    <cfRule type="expression" dxfId="17" priority="2" stopIfTrue="1">
      <formula>AND(D$8="Children",D$118&lt;&gt;D$97)</formula>
    </cfRule>
    <cfRule type="expression" dxfId="16" priority="5" stopIfTrue="1">
      <formula>AND(D$8="Children",D$118=D$97)</formula>
    </cfRule>
    <cfRule type="expression" dxfId="15" priority="6">
      <formula>AND(D$8="Adults",D$118=0)</formula>
    </cfRule>
    <cfRule type="expression" dxfId="14" priority="54" stopIfTrue="1">
      <formula>AND(D$8="Both",D$111+D$118&lt;&gt;D$97)</formula>
    </cfRule>
    <cfRule type="expression" dxfId="13" priority="56" stopIfTrue="1">
      <formula>AND(D$8="Both",D$111+D$118=D$97)</formula>
    </cfRule>
  </conditionalFormatting>
  <conditionalFormatting sqref="D125:J125">
    <cfRule type="expression" dxfId="12" priority="10">
      <formula>D$16=0</formula>
    </cfRule>
    <cfRule type="cellIs" dxfId="11" priority="11" operator="notEqual">
      <formula>D$16</formula>
    </cfRule>
  </conditionalFormatting>
  <dataValidations count="3">
    <dataValidation type="whole" operator="greaterThanOrEqual" allowBlank="1" showInputMessage="1" showErrorMessage="1" sqref="D19:J28 D14:J16 D32:J38 D42:J51 D55:J60 D71:J73 D76:J79 D88:J92 D96:J98 D83:J86 D121:J124" xr:uid="{76B16D14-0174-44CF-9CED-6E8ED14C0558}">
      <formula1>0</formula1>
    </dataValidation>
    <dataValidation type="custom" errorStyle="warning" operator="greaterThanOrEqual" showInputMessage="1" showErrorMessage="1" errorTitle="Children's non-cancer diagnosis" error="You have entered a value in a section specifically for children when the hospice is designated as Adults only." promptTitle="Childrens non-cancer diagnosis" prompt="Please only complete these cells if you are adding data for a CHILDRENS  service" sqref="D112:J117" xr:uid="{C6909C85-9E23-44A5-967F-9001051269F2}">
      <formula1>D$8&lt;&gt;"Adults"</formula1>
    </dataValidation>
    <dataValidation type="custom" errorStyle="warning" allowBlank="1" showInputMessage="1" showErrorMessage="1" errorTitle="Adults non-cancer diagnosis" error="You have entered a value in a section for Adults only when the hospice is designated as Children" promptTitle="Adult non-cancer diagnosis" prompt="Only complete this section for ADULT patients" sqref="D100:J110" xr:uid="{680C7520-36F6-4E3C-A182-BECD84059228}">
      <formula1>D$8&lt;&gt;"Children"</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BC8C2-890A-4C55-99C1-E2AA8DA11DD0}">
  <sheetPr>
    <tabColor rgb="FFF16D09"/>
  </sheetPr>
  <dimension ref="A1:G21"/>
  <sheetViews>
    <sheetView topLeftCell="B1" workbookViewId="0">
      <selection activeCell="H13" sqref="H13"/>
    </sheetView>
  </sheetViews>
  <sheetFormatPr defaultColWidth="8.84375" defaultRowHeight="14.6" x14ac:dyDescent="0.4"/>
  <cols>
    <col min="1" max="1" width="8.84375" style="144" hidden="1" customWidth="1"/>
    <col min="2" max="2" width="67.3828125" customWidth="1"/>
    <col min="3" max="3" width="35.3828125" customWidth="1"/>
    <col min="4" max="4" width="14.15234375" customWidth="1"/>
  </cols>
  <sheetData>
    <row r="1" spans="1:7" ht="20.5" customHeight="1" x14ac:dyDescent="0.4">
      <c r="B1" s="200" t="s">
        <v>176</v>
      </c>
      <c r="C1" s="200"/>
      <c r="D1" s="200"/>
    </row>
    <row r="2" spans="1:7" ht="20.5" customHeight="1" thickBot="1" x14ac:dyDescent="0.45">
      <c r="B2" s="49"/>
      <c r="C2" s="49"/>
      <c r="D2" s="49"/>
    </row>
    <row r="3" spans="1:7" ht="20.5" customHeight="1" x14ac:dyDescent="0.4">
      <c r="A3" s="144" t="s">
        <v>5</v>
      </c>
      <c r="B3" s="230" t="s">
        <v>177</v>
      </c>
      <c r="C3" s="231"/>
      <c r="D3" s="232"/>
    </row>
    <row r="4" spans="1:7" ht="30" customHeight="1" x14ac:dyDescent="0.4">
      <c r="A4" s="144">
        <v>300</v>
      </c>
      <c r="B4" s="126" t="s">
        <v>178</v>
      </c>
      <c r="C4" s="233"/>
      <c r="D4" s="234"/>
    </row>
    <row r="5" spans="1:7" ht="40" customHeight="1" x14ac:dyDescent="0.4">
      <c r="A5" s="144">
        <v>301</v>
      </c>
      <c r="B5" s="127" t="s">
        <v>179</v>
      </c>
      <c r="C5" s="237"/>
      <c r="D5" s="238"/>
    </row>
    <row r="6" spans="1:7" ht="43" customHeight="1" thickBot="1" x14ac:dyDescent="0.45">
      <c r="A6" s="144">
        <v>302</v>
      </c>
      <c r="B6" s="128" t="s">
        <v>180</v>
      </c>
      <c r="C6" s="235"/>
      <c r="D6" s="236"/>
    </row>
    <row r="7" spans="1:7" ht="34" customHeight="1" thickBot="1" x14ac:dyDescent="0.45">
      <c r="B7" s="125"/>
    </row>
    <row r="8" spans="1:7" ht="24" customHeight="1" thickBot="1" x14ac:dyDescent="0.45">
      <c r="B8" s="225" t="s">
        <v>181</v>
      </c>
      <c r="C8" s="226"/>
      <c r="D8" s="227"/>
    </row>
    <row r="9" spans="1:7" s="39" customFormat="1" ht="25" customHeight="1" thickBot="1" x14ac:dyDescent="0.45">
      <c r="A9" s="144"/>
      <c r="B9" s="41" t="s">
        <v>6</v>
      </c>
      <c r="C9" s="42" t="s">
        <v>182</v>
      </c>
      <c r="D9" s="43" t="s">
        <v>183</v>
      </c>
    </row>
    <row r="10" spans="1:7" ht="30" customHeight="1" x14ac:dyDescent="0.4">
      <c r="A10" s="144">
        <v>303</v>
      </c>
      <c r="B10" s="45" t="s">
        <v>184</v>
      </c>
      <c r="C10" s="46" t="s">
        <v>185</v>
      </c>
      <c r="D10" s="120"/>
    </row>
    <row r="11" spans="1:7" ht="30" customHeight="1" x14ac:dyDescent="0.4">
      <c r="A11" s="144">
        <v>304</v>
      </c>
      <c r="B11" s="228" t="s">
        <v>186</v>
      </c>
      <c r="C11" s="40" t="s">
        <v>187</v>
      </c>
      <c r="D11" s="121"/>
    </row>
    <row r="12" spans="1:7" ht="30" customHeight="1" x14ac:dyDescent="0.4">
      <c r="A12" s="144">
        <v>305</v>
      </c>
      <c r="B12" s="228"/>
      <c r="C12" s="40" t="s">
        <v>188</v>
      </c>
      <c r="D12" s="121"/>
    </row>
    <row r="13" spans="1:7" ht="30" customHeight="1" x14ac:dyDescent="0.4">
      <c r="A13" s="144">
        <v>305</v>
      </c>
      <c r="B13" s="228"/>
      <c r="C13" s="40" t="s">
        <v>189</v>
      </c>
      <c r="D13" s="121"/>
    </row>
    <row r="14" spans="1:7" ht="62.5" customHeight="1" thickBot="1" x14ac:dyDescent="0.45">
      <c r="A14" s="144">
        <v>307</v>
      </c>
      <c r="B14" s="47" t="s">
        <v>190</v>
      </c>
      <c r="C14" s="48" t="s">
        <v>191</v>
      </c>
      <c r="D14" s="122"/>
      <c r="G14" s="119"/>
    </row>
    <row r="15" spans="1:7" ht="30" customHeight="1" thickBot="1" x14ac:dyDescent="0.45">
      <c r="B15" s="12"/>
      <c r="C15" s="12"/>
      <c r="D15" s="12"/>
    </row>
    <row r="16" spans="1:7" ht="30" customHeight="1" thickBot="1" x14ac:dyDescent="0.45">
      <c r="B16" s="225" t="s">
        <v>192</v>
      </c>
      <c r="C16" s="226"/>
      <c r="D16" s="227"/>
    </row>
    <row r="17" spans="1:4" ht="30" customHeight="1" thickBot="1" x14ac:dyDescent="0.45">
      <c r="B17" s="41" t="s">
        <v>6</v>
      </c>
      <c r="C17" s="42" t="s">
        <v>193</v>
      </c>
      <c r="D17" s="43" t="s">
        <v>183</v>
      </c>
    </row>
    <row r="18" spans="1:4" ht="25" customHeight="1" x14ac:dyDescent="0.4">
      <c r="A18" s="144">
        <v>308</v>
      </c>
      <c r="B18" s="228" t="s">
        <v>194</v>
      </c>
      <c r="C18" s="12" t="s">
        <v>195</v>
      </c>
      <c r="D18" s="123"/>
    </row>
    <row r="19" spans="1:4" ht="25" customHeight="1" x14ac:dyDescent="0.4">
      <c r="A19" s="144">
        <v>309</v>
      </c>
      <c r="B19" s="228"/>
      <c r="C19" s="12" t="s">
        <v>196</v>
      </c>
      <c r="D19" s="123"/>
    </row>
    <row r="20" spans="1:4" ht="25" customHeight="1" x14ac:dyDescent="0.4">
      <c r="A20" s="144">
        <v>310</v>
      </c>
      <c r="B20" s="228"/>
      <c r="C20" s="12" t="s">
        <v>197</v>
      </c>
      <c r="D20" s="123"/>
    </row>
    <row r="21" spans="1:4" ht="25" customHeight="1" thickBot="1" x14ac:dyDescent="0.45">
      <c r="A21" s="144">
        <v>311</v>
      </c>
      <c r="B21" s="229"/>
      <c r="C21" s="44" t="s">
        <v>198</v>
      </c>
      <c r="D21" s="124"/>
    </row>
  </sheetData>
  <sheetProtection algorithmName="SHA-512" hashValue="aWwU/1o8K8dWmdI5ZlNdxdEC4F1Vy3Kn1k43ZBr1pLbswKrl+YPidZwUl6e9zpVOfuDN82FoUsAvmEdAG4nYiA==" saltValue="VEt7OLPlyBt4KWLprWjQmA==" spinCount="100000" sheet="1" objects="1" scenarios="1"/>
  <mergeCells count="9">
    <mergeCell ref="B16:D16"/>
    <mergeCell ref="B18:B21"/>
    <mergeCell ref="B8:D8"/>
    <mergeCell ref="B1:D1"/>
    <mergeCell ref="B11:B13"/>
    <mergeCell ref="B3:D3"/>
    <mergeCell ref="C4:D4"/>
    <mergeCell ref="C6:D6"/>
    <mergeCell ref="C5:D5"/>
  </mergeCells>
  <phoneticPr fontId="3" type="noConversion"/>
  <dataValidations count="5">
    <dataValidation type="decimal" allowBlank="1" showInputMessage="1" showErrorMessage="1" promptTitle="Percentage Dying" prompt="Enter a percentage_x000a_" sqref="D21" xr:uid="{3D9DEF4F-FCD5-4947-B6CF-D68968F01F20}">
      <formula1>0</formula1>
      <formula2>1</formula2>
    </dataValidation>
    <dataValidation type="decimal" allowBlank="1" showInputMessage="1" showErrorMessage="1" promptTitle="Percentage Stable" prompt="Enter a percentage_x000a__x000a_" sqref="D18" xr:uid="{6E5CD050-6FD7-4D3E-BB02-1EBD3011F91A}">
      <formula1>0</formula1>
      <formula2>1</formula2>
    </dataValidation>
    <dataValidation type="decimal" allowBlank="1" showInputMessage="1" showErrorMessage="1" promptTitle="Percentage complete" prompt="Enter a percentage_x000a_" sqref="D14" xr:uid="{2F5E86AF-D793-4AE2-818F-A16B3AE9AFC3}">
      <formula1>0</formula1>
      <formula2>1</formula2>
    </dataValidation>
    <dataValidation type="decimal" allowBlank="1" showInputMessage="1" showErrorMessage="1" promptTitle="Percentage Unstable" prompt="Enter a percentage _x000a_" sqref="D19" xr:uid="{08982CFE-9998-4C6A-A898-1CFD3301ACAC}">
      <formula1>0</formula1>
      <formula2>1</formula2>
    </dataValidation>
    <dataValidation type="decimal" allowBlank="1" showInputMessage="1" showErrorMessage="1" promptTitle="Percentage Deteriorating" prompt="Enter a percentage_x000a_" sqref="D20" xr:uid="{693C696C-E8F4-4114-965D-3C4FD2D8C03E}">
      <formula1>0</formula1>
      <formula2>1</formula2>
    </dataValidation>
  </dataValidations>
  <pageMargins left="0.7" right="0.7" top="0.75" bottom="0.75" header="0.3" footer="0.3"/>
  <pageSetup paperSize="9" orientation="portrait" horizontalDpi="1200" verticalDpi="1200" r:id="rId1"/>
  <extLst>
    <ext xmlns:x14="http://schemas.microsoft.com/office/spreadsheetml/2009/9/main" uri="{CCE6A557-97BC-4b89-ADB6-D9C93CAAB3DF}">
      <x14:dataValidations xmlns:xm="http://schemas.microsoft.com/office/excel/2006/main" count="2">
        <x14:dataValidation type="list" showInputMessage="1" showErrorMessage="1" prompt="Yes or No" xr:uid="{F7564B0C-9D9E-4140-9668-20AE6E740C5C}">
          <x14:formula1>
            <xm:f>'Drop Down &amp; Info Tables'!$A$9:$A$11</xm:f>
          </x14:formula1>
          <xm:sqref>D10</xm:sqref>
        </x14:dataValidation>
        <x14:dataValidation type="list" showInputMessage="1" showErrorMessage="1" promptTitle="OACC" prompt="Select which outcome measures you collect and record for your patients._x000a_" xr:uid="{EF4F8BCE-5B3E-4995-AFD8-1B395D9DC946}">
          <x14:formula1>
            <xm:f>'Drop Down &amp; Info Tables'!$A$15:$A$20</xm:f>
          </x14:formula1>
          <xm:sqref>D11:D13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383593-126D-463F-B508-9112F53841C2}">
  <dimension ref="A1:K27"/>
  <sheetViews>
    <sheetView workbookViewId="0">
      <selection sqref="A1:B1"/>
    </sheetView>
  </sheetViews>
  <sheetFormatPr defaultColWidth="8.84375" defaultRowHeight="14.6" x14ac:dyDescent="0.4"/>
  <cols>
    <col min="1" max="1" width="53.3828125" style="1" customWidth="1"/>
    <col min="2" max="2" width="49.3046875" customWidth="1"/>
  </cols>
  <sheetData>
    <row r="1" spans="1:11" s="50" customFormat="1" ht="45.65" customHeight="1" x14ac:dyDescent="0.4">
      <c r="A1" s="240" t="s">
        <v>199</v>
      </c>
      <c r="B1" s="240"/>
      <c r="E1" s="239" t="s">
        <v>200</v>
      </c>
      <c r="F1" s="239"/>
      <c r="G1" s="239"/>
      <c r="H1" s="239"/>
      <c r="I1" s="239"/>
      <c r="J1" s="239"/>
      <c r="K1" s="239"/>
    </row>
    <row r="2" spans="1:11" x14ac:dyDescent="0.4">
      <c r="A2" s="6" t="s">
        <v>201</v>
      </c>
      <c r="B2" s="4" t="s">
        <v>202</v>
      </c>
    </row>
    <row r="3" spans="1:11" x14ac:dyDescent="0.4">
      <c r="A3" s="6" t="s">
        <v>203</v>
      </c>
      <c r="B3" s="6" t="s">
        <v>203</v>
      </c>
    </row>
    <row r="4" spans="1:11" ht="29.15" x14ac:dyDescent="0.4">
      <c r="A4" s="5" t="s">
        <v>204</v>
      </c>
      <c r="B4" s="5" t="s">
        <v>205</v>
      </c>
    </row>
    <row r="5" spans="1:11" ht="29.15" x14ac:dyDescent="0.4">
      <c r="A5" s="5" t="s">
        <v>206</v>
      </c>
      <c r="B5" s="5" t="s">
        <v>207</v>
      </c>
    </row>
    <row r="6" spans="1:11" ht="29.15" x14ac:dyDescent="0.4">
      <c r="A6" s="5" t="s">
        <v>208</v>
      </c>
      <c r="B6" s="5" t="s">
        <v>209</v>
      </c>
    </row>
    <row r="7" spans="1:11" ht="29.15" x14ac:dyDescent="0.4">
      <c r="A7" s="5" t="s">
        <v>210</v>
      </c>
      <c r="B7" s="5" t="s">
        <v>211</v>
      </c>
    </row>
    <row r="8" spans="1:11" ht="29.15" x14ac:dyDescent="0.4">
      <c r="A8" s="5" t="s">
        <v>212</v>
      </c>
      <c r="B8" s="5" t="s">
        <v>213</v>
      </c>
    </row>
    <row r="9" spans="1:11" ht="29.15" x14ac:dyDescent="0.4">
      <c r="A9" s="5" t="s">
        <v>214</v>
      </c>
      <c r="B9" s="5" t="s">
        <v>215</v>
      </c>
    </row>
    <row r="10" spans="1:11" ht="29.15" x14ac:dyDescent="0.4">
      <c r="A10" s="5" t="s">
        <v>216</v>
      </c>
      <c r="B10" s="5" t="s">
        <v>217</v>
      </c>
    </row>
    <row r="11" spans="1:11" ht="29.15" x14ac:dyDescent="0.4">
      <c r="A11" s="5" t="s">
        <v>218</v>
      </c>
      <c r="B11" s="5" t="s">
        <v>219</v>
      </c>
    </row>
    <row r="12" spans="1:11" ht="43.75" x14ac:dyDescent="0.4">
      <c r="A12" s="5" t="s">
        <v>220</v>
      </c>
      <c r="B12" s="5" t="s">
        <v>221</v>
      </c>
    </row>
    <row r="13" spans="1:11" ht="43.75" x14ac:dyDescent="0.4">
      <c r="A13" s="5" t="s">
        <v>222</v>
      </c>
      <c r="B13" s="5" t="s">
        <v>223</v>
      </c>
    </row>
    <row r="14" spans="1:11" ht="29.15" x14ac:dyDescent="0.4">
      <c r="A14" s="5" t="s">
        <v>224</v>
      </c>
      <c r="B14" s="5" t="s">
        <v>225</v>
      </c>
    </row>
    <row r="15" spans="1:11" ht="29.15" x14ac:dyDescent="0.4">
      <c r="A15" s="5" t="s">
        <v>226</v>
      </c>
      <c r="B15" s="5" t="s">
        <v>227</v>
      </c>
    </row>
    <row r="16" spans="1:11" x14ac:dyDescent="0.4">
      <c r="A16" s="5"/>
      <c r="B16" s="5"/>
    </row>
    <row r="17" spans="1:2" x14ac:dyDescent="0.4">
      <c r="A17" s="6" t="s">
        <v>228</v>
      </c>
      <c r="B17" s="6" t="s">
        <v>228</v>
      </c>
    </row>
    <row r="18" spans="1:2" ht="29.15" x14ac:dyDescent="0.4">
      <c r="A18" s="5" t="s">
        <v>229</v>
      </c>
      <c r="B18" s="5" t="s">
        <v>230</v>
      </c>
    </row>
    <row r="19" spans="1:2" ht="29.15" x14ac:dyDescent="0.4">
      <c r="A19" s="5" t="s">
        <v>231</v>
      </c>
      <c r="B19" s="5" t="s">
        <v>232</v>
      </c>
    </row>
    <row r="20" spans="1:2" ht="29.15" x14ac:dyDescent="0.4">
      <c r="A20" s="5" t="s">
        <v>233</v>
      </c>
      <c r="B20" s="5" t="s">
        <v>234</v>
      </c>
    </row>
    <row r="21" spans="1:2" ht="29.15" x14ac:dyDescent="0.4">
      <c r="A21" s="5" t="s">
        <v>235</v>
      </c>
      <c r="B21" s="5" t="s">
        <v>236</v>
      </c>
    </row>
    <row r="22" spans="1:2" ht="29.15" x14ac:dyDescent="0.4">
      <c r="A22" s="5" t="s">
        <v>237</v>
      </c>
      <c r="B22" s="5" t="s">
        <v>238</v>
      </c>
    </row>
    <row r="23" spans="1:2" ht="29.15" x14ac:dyDescent="0.4">
      <c r="A23" s="5" t="s">
        <v>239</v>
      </c>
      <c r="B23" s="5" t="s">
        <v>240</v>
      </c>
    </row>
    <row r="24" spans="1:2" ht="29.15" x14ac:dyDescent="0.4">
      <c r="A24" s="5" t="s">
        <v>241</v>
      </c>
      <c r="B24" s="5" t="s">
        <v>242</v>
      </c>
    </row>
    <row r="25" spans="1:2" ht="29.15" x14ac:dyDescent="0.4">
      <c r="A25" s="5" t="s">
        <v>243</v>
      </c>
      <c r="B25" s="5" t="s">
        <v>244</v>
      </c>
    </row>
    <row r="26" spans="1:2" ht="29.15" x14ac:dyDescent="0.4">
      <c r="A26" s="5" t="s">
        <v>245</v>
      </c>
      <c r="B26" s="5" t="s">
        <v>246</v>
      </c>
    </row>
    <row r="27" spans="1:2" ht="29.15" x14ac:dyDescent="0.4">
      <c r="A27" s="5" t="s">
        <v>247</v>
      </c>
      <c r="B27" s="5" t="s">
        <v>236</v>
      </c>
    </row>
  </sheetData>
  <sheetProtection selectLockedCells="1" selectUnlockedCells="1"/>
  <mergeCells count="2">
    <mergeCell ref="E1:K1"/>
    <mergeCell ref="A1:B1"/>
  </mergeCells>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1D818-A519-4B9C-B0CA-733BDBAD4BB0}">
  <dimension ref="A1:D32"/>
  <sheetViews>
    <sheetView topLeftCell="A9" workbookViewId="0">
      <selection activeCell="H18" sqref="H18"/>
    </sheetView>
  </sheetViews>
  <sheetFormatPr defaultColWidth="8.84375" defaultRowHeight="14.6" x14ac:dyDescent="0.4"/>
  <cols>
    <col min="1" max="1" width="40.3828125" customWidth="1"/>
    <col min="2" max="2" width="13.3046875" bestFit="1" customWidth="1"/>
    <col min="3" max="3" width="53.3828125" style="1" customWidth="1"/>
    <col min="4" max="4" width="49.3046875" customWidth="1"/>
  </cols>
  <sheetData>
    <row r="1" spans="1:4" x14ac:dyDescent="0.4">
      <c r="A1" s="2" t="s">
        <v>248</v>
      </c>
      <c r="C1" s="3" t="s">
        <v>249</v>
      </c>
    </row>
    <row r="3" spans="1:4" x14ac:dyDescent="0.4">
      <c r="A3" t="s">
        <v>10</v>
      </c>
      <c r="C3" s="7" t="s">
        <v>199</v>
      </c>
    </row>
    <row r="4" spans="1:4" ht="15.45" x14ac:dyDescent="0.4">
      <c r="A4" s="8" t="s">
        <v>250</v>
      </c>
      <c r="C4" s="6" t="s">
        <v>201</v>
      </c>
      <c r="D4" s="4" t="s">
        <v>202</v>
      </c>
    </row>
    <row r="5" spans="1:4" ht="15.45" x14ac:dyDescent="0.4">
      <c r="A5" s="8" t="s">
        <v>251</v>
      </c>
      <c r="C5" s="6" t="s">
        <v>203</v>
      </c>
      <c r="D5" s="6" t="s">
        <v>203</v>
      </c>
    </row>
    <row r="6" spans="1:4" ht="29.15" x14ac:dyDescent="0.4">
      <c r="A6" s="8" t="s">
        <v>252</v>
      </c>
      <c r="C6" s="5" t="s">
        <v>204</v>
      </c>
      <c r="D6" s="5" t="s">
        <v>205</v>
      </c>
    </row>
    <row r="7" spans="1:4" ht="29.15" x14ac:dyDescent="0.4">
      <c r="C7" s="5" t="s">
        <v>206</v>
      </c>
      <c r="D7" s="5" t="s">
        <v>207</v>
      </c>
    </row>
    <row r="8" spans="1:4" ht="29.15" x14ac:dyDescent="0.4">
      <c r="A8" t="s">
        <v>253</v>
      </c>
      <c r="C8" s="5" t="s">
        <v>208</v>
      </c>
      <c r="D8" s="5" t="s">
        <v>209</v>
      </c>
    </row>
    <row r="9" spans="1:4" ht="29.15" x14ac:dyDescent="0.4">
      <c r="A9" t="s">
        <v>173</v>
      </c>
      <c r="C9" s="5" t="s">
        <v>210</v>
      </c>
      <c r="D9" s="5" t="s">
        <v>211</v>
      </c>
    </row>
    <row r="10" spans="1:4" ht="29.15" x14ac:dyDescent="0.4">
      <c r="A10" t="s">
        <v>254</v>
      </c>
      <c r="C10" s="5" t="s">
        <v>212</v>
      </c>
      <c r="D10" s="5" t="s">
        <v>213</v>
      </c>
    </row>
    <row r="11" spans="1:4" ht="29.15" x14ac:dyDescent="0.4">
      <c r="A11" t="s">
        <v>255</v>
      </c>
      <c r="C11" s="5" t="s">
        <v>214</v>
      </c>
      <c r="D11" s="5" t="s">
        <v>215</v>
      </c>
    </row>
    <row r="12" spans="1:4" ht="29.15" x14ac:dyDescent="0.4">
      <c r="C12" s="5" t="s">
        <v>216</v>
      </c>
      <c r="D12" s="5" t="s">
        <v>217</v>
      </c>
    </row>
    <row r="13" spans="1:4" ht="29.15" x14ac:dyDescent="0.4">
      <c r="A13" t="s">
        <v>256</v>
      </c>
      <c r="C13" s="5" t="s">
        <v>218</v>
      </c>
      <c r="D13" s="5" t="s">
        <v>219</v>
      </c>
    </row>
    <row r="14" spans="1:4" ht="43.75" x14ac:dyDescent="0.4">
      <c r="A14" t="s">
        <v>257</v>
      </c>
      <c r="C14" s="5" t="s">
        <v>220</v>
      </c>
      <c r="D14" s="5" t="s">
        <v>221</v>
      </c>
    </row>
    <row r="15" spans="1:4" ht="43.75" x14ac:dyDescent="0.4">
      <c r="A15" t="s">
        <v>258</v>
      </c>
      <c r="C15" s="5" t="s">
        <v>222</v>
      </c>
      <c r="D15" s="5" t="s">
        <v>223</v>
      </c>
    </row>
    <row r="16" spans="1:4" ht="29.15" x14ac:dyDescent="0.4">
      <c r="A16" t="s">
        <v>259</v>
      </c>
      <c r="C16" s="5" t="s">
        <v>224</v>
      </c>
      <c r="D16" s="5" t="s">
        <v>225</v>
      </c>
    </row>
    <row r="17" spans="1:4" ht="29.15" x14ac:dyDescent="0.4">
      <c r="A17" t="s">
        <v>260</v>
      </c>
      <c r="C17" s="5" t="s">
        <v>226</v>
      </c>
      <c r="D17" s="5" t="s">
        <v>227</v>
      </c>
    </row>
    <row r="18" spans="1:4" x14ac:dyDescent="0.4">
      <c r="A18" t="s">
        <v>261</v>
      </c>
      <c r="C18" s="5"/>
      <c r="D18" s="5"/>
    </row>
    <row r="19" spans="1:4" x14ac:dyDescent="0.4">
      <c r="A19" t="s">
        <v>257</v>
      </c>
      <c r="C19" s="6" t="s">
        <v>228</v>
      </c>
      <c r="D19" s="6" t="s">
        <v>228</v>
      </c>
    </row>
    <row r="20" spans="1:4" ht="29.15" x14ac:dyDescent="0.4">
      <c r="A20" t="s">
        <v>66</v>
      </c>
      <c r="C20" s="5" t="s">
        <v>229</v>
      </c>
      <c r="D20" s="5" t="s">
        <v>230</v>
      </c>
    </row>
    <row r="21" spans="1:4" ht="29.15" x14ac:dyDescent="0.4">
      <c r="C21" s="5" t="s">
        <v>231</v>
      </c>
      <c r="D21" s="5" t="s">
        <v>232</v>
      </c>
    </row>
    <row r="22" spans="1:4" ht="29.15" x14ac:dyDescent="0.4">
      <c r="A22" t="s">
        <v>12</v>
      </c>
      <c r="C22" s="5" t="s">
        <v>233</v>
      </c>
      <c r="D22" s="5" t="s">
        <v>234</v>
      </c>
    </row>
    <row r="23" spans="1:4" ht="29.15" x14ac:dyDescent="0.4">
      <c r="A23" t="s">
        <v>262</v>
      </c>
      <c r="C23" s="5" t="s">
        <v>235</v>
      </c>
      <c r="D23" s="5" t="s">
        <v>236</v>
      </c>
    </row>
    <row r="24" spans="1:4" ht="29.15" x14ac:dyDescent="0.4">
      <c r="A24" t="s">
        <v>263</v>
      </c>
      <c r="C24" s="5" t="s">
        <v>237</v>
      </c>
      <c r="D24" s="5" t="s">
        <v>238</v>
      </c>
    </row>
    <row r="25" spans="1:4" ht="29.15" x14ac:dyDescent="0.4">
      <c r="A25" t="s">
        <v>264</v>
      </c>
      <c r="C25" s="5" t="s">
        <v>239</v>
      </c>
      <c r="D25" s="5" t="s">
        <v>240</v>
      </c>
    </row>
    <row r="26" spans="1:4" ht="29.15" x14ac:dyDescent="0.4">
      <c r="A26" t="s">
        <v>265</v>
      </c>
      <c r="C26" s="5" t="s">
        <v>241</v>
      </c>
      <c r="D26" s="5" t="s">
        <v>242</v>
      </c>
    </row>
    <row r="27" spans="1:4" ht="29.15" x14ac:dyDescent="0.4">
      <c r="C27" s="5" t="s">
        <v>243</v>
      </c>
      <c r="D27" s="5" t="s">
        <v>244</v>
      </c>
    </row>
    <row r="28" spans="1:4" ht="29.15" x14ac:dyDescent="0.4">
      <c r="C28" s="5" t="s">
        <v>245</v>
      </c>
      <c r="D28" s="5" t="s">
        <v>246</v>
      </c>
    </row>
    <row r="29" spans="1:4" ht="29.15" x14ac:dyDescent="0.4">
      <c r="C29" s="5" t="s">
        <v>247</v>
      </c>
      <c r="D29" s="5" t="s">
        <v>236</v>
      </c>
    </row>
    <row r="32" spans="1:4" x14ac:dyDescent="0.4">
      <c r="C32" s="7" t="s">
        <v>266</v>
      </c>
    </row>
  </sheetData>
  <phoneticPr fontId="3" type="noConversion"/>
  <pageMargins left="0.7" right="0.7" top="0.75" bottom="0.75" header="0.3" footer="0.3"/>
  <pageSetup paperSize="9" orientation="portrait" horizontalDpi="1200" verticalDpi="1200" r:id="rId1"/>
  <drawing r:id="rId2"/>
  <tableParts count="4">
    <tablePart r:id="rId3"/>
    <tablePart r:id="rId4"/>
    <tablePart r:id="rId5"/>
    <tablePart r:id="rId6"/>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DE3DD-B315-45FA-8347-9C0855898194}">
  <dimension ref="A1:I208"/>
  <sheetViews>
    <sheetView topLeftCell="A61" workbookViewId="0">
      <selection activeCell="B74" sqref="B74"/>
    </sheetView>
  </sheetViews>
  <sheetFormatPr defaultRowHeight="14.6" x14ac:dyDescent="0.4"/>
  <cols>
    <col min="1" max="1" width="14.84375" bestFit="1" customWidth="1"/>
    <col min="2" max="2" width="62" bestFit="1" customWidth="1"/>
    <col min="3" max="3" width="15.3046875" bestFit="1" customWidth="1"/>
    <col min="4" max="4" width="21.84375" bestFit="1" customWidth="1"/>
    <col min="5" max="5" width="14.3828125" bestFit="1" customWidth="1"/>
    <col min="6" max="6" width="69.84375" bestFit="1" customWidth="1"/>
    <col min="7" max="7" width="24.3828125" bestFit="1" customWidth="1"/>
    <col min="8" max="8" width="19.3828125" bestFit="1" customWidth="1"/>
    <col min="9" max="9" width="80.69140625" bestFit="1" customWidth="1"/>
  </cols>
  <sheetData>
    <row r="1" spans="1:9" x14ac:dyDescent="0.4">
      <c r="A1" t="s">
        <v>18</v>
      </c>
      <c r="B1" t="s">
        <v>8</v>
      </c>
      <c r="C1" t="s">
        <v>12</v>
      </c>
      <c r="D1" t="s">
        <v>267</v>
      </c>
      <c r="E1" t="s">
        <v>10</v>
      </c>
      <c r="F1" t="s">
        <v>268</v>
      </c>
      <c r="G1" t="s">
        <v>269</v>
      </c>
      <c r="H1" t="s">
        <v>270</v>
      </c>
      <c r="I1" t="s">
        <v>271</v>
      </c>
    </row>
    <row r="2" spans="1:9" x14ac:dyDescent="0.4">
      <c r="A2" s="191" t="s">
        <v>272</v>
      </c>
      <c r="B2" t="s">
        <v>273</v>
      </c>
      <c r="C2" t="s">
        <v>264</v>
      </c>
      <c r="D2" t="s">
        <v>274</v>
      </c>
      <c r="E2" t="s">
        <v>250</v>
      </c>
      <c r="F2" t="s">
        <v>275</v>
      </c>
      <c r="G2" t="s">
        <v>276</v>
      </c>
      <c r="H2" t="s">
        <v>277</v>
      </c>
      <c r="I2" t="s">
        <v>278</v>
      </c>
    </row>
    <row r="3" spans="1:9" x14ac:dyDescent="0.4">
      <c r="A3" s="191" t="s">
        <v>279</v>
      </c>
      <c r="B3" t="s">
        <v>280</v>
      </c>
      <c r="C3" t="s">
        <v>262</v>
      </c>
      <c r="D3" t="s">
        <v>281</v>
      </c>
      <c r="E3" t="s">
        <v>251</v>
      </c>
      <c r="F3" t="s">
        <v>282</v>
      </c>
      <c r="G3" t="s">
        <v>283</v>
      </c>
      <c r="H3" t="s">
        <v>284</v>
      </c>
      <c r="I3" t="s">
        <v>285</v>
      </c>
    </row>
    <row r="4" spans="1:9" x14ac:dyDescent="0.4">
      <c r="A4" s="191" t="s">
        <v>286</v>
      </c>
      <c r="B4" t="s">
        <v>287</v>
      </c>
      <c r="C4" t="s">
        <v>262</v>
      </c>
      <c r="D4" t="s">
        <v>288</v>
      </c>
      <c r="E4" t="s">
        <v>251</v>
      </c>
      <c r="F4" t="s">
        <v>289</v>
      </c>
      <c r="G4" t="s">
        <v>290</v>
      </c>
      <c r="H4" t="s">
        <v>291</v>
      </c>
      <c r="I4" t="s">
        <v>292</v>
      </c>
    </row>
    <row r="5" spans="1:9" x14ac:dyDescent="0.4">
      <c r="A5" s="191" t="s">
        <v>293</v>
      </c>
      <c r="B5" t="s">
        <v>294</v>
      </c>
      <c r="C5" t="s">
        <v>262</v>
      </c>
      <c r="D5" t="s">
        <v>295</v>
      </c>
      <c r="E5" t="s">
        <v>250</v>
      </c>
      <c r="F5" t="s">
        <v>296</v>
      </c>
      <c r="G5" t="s">
        <v>297</v>
      </c>
      <c r="H5" t="s">
        <v>298</v>
      </c>
      <c r="I5" t="s">
        <v>299</v>
      </c>
    </row>
    <row r="6" spans="1:9" x14ac:dyDescent="0.4">
      <c r="A6" s="191" t="s">
        <v>300</v>
      </c>
      <c r="B6" t="s">
        <v>301</v>
      </c>
      <c r="C6" t="s">
        <v>264</v>
      </c>
      <c r="D6" t="s">
        <v>274</v>
      </c>
      <c r="E6" t="s">
        <v>250</v>
      </c>
      <c r="F6" t="s">
        <v>302</v>
      </c>
      <c r="G6" t="s">
        <v>303</v>
      </c>
      <c r="H6" t="s">
        <v>304</v>
      </c>
      <c r="I6" t="s">
        <v>305</v>
      </c>
    </row>
    <row r="7" spans="1:9" x14ac:dyDescent="0.4">
      <c r="A7" s="191" t="s">
        <v>306</v>
      </c>
      <c r="B7" t="s">
        <v>307</v>
      </c>
      <c r="C7" t="s">
        <v>262</v>
      </c>
      <c r="D7" t="s">
        <v>308</v>
      </c>
      <c r="E7" t="s">
        <v>250</v>
      </c>
      <c r="F7" t="s">
        <v>309</v>
      </c>
      <c r="G7" t="s">
        <v>310</v>
      </c>
      <c r="H7" t="s">
        <v>311</v>
      </c>
      <c r="I7" t="s">
        <v>312</v>
      </c>
    </row>
    <row r="8" spans="1:9" x14ac:dyDescent="0.4">
      <c r="A8" s="191" t="s">
        <v>313</v>
      </c>
      <c r="B8" t="s">
        <v>314</v>
      </c>
      <c r="C8" t="s">
        <v>262</v>
      </c>
      <c r="D8" t="s">
        <v>281</v>
      </c>
      <c r="E8" t="s">
        <v>250</v>
      </c>
      <c r="F8" t="s">
        <v>315</v>
      </c>
      <c r="G8" t="s">
        <v>316</v>
      </c>
      <c r="H8" t="s">
        <v>317</v>
      </c>
      <c r="I8" t="s">
        <v>318</v>
      </c>
    </row>
    <row r="9" spans="1:9" x14ac:dyDescent="0.4">
      <c r="A9" s="191" t="s">
        <v>319</v>
      </c>
      <c r="B9" t="s">
        <v>320</v>
      </c>
      <c r="C9" t="s">
        <v>262</v>
      </c>
      <c r="D9" t="s">
        <v>295</v>
      </c>
      <c r="E9" t="s">
        <v>250</v>
      </c>
      <c r="F9" t="s">
        <v>321</v>
      </c>
      <c r="G9" t="s">
        <v>322</v>
      </c>
      <c r="H9" t="s">
        <v>323</v>
      </c>
      <c r="I9" t="s">
        <v>324</v>
      </c>
    </row>
    <row r="10" spans="1:9" x14ac:dyDescent="0.4">
      <c r="A10" s="191" t="s">
        <v>325</v>
      </c>
      <c r="B10" t="s">
        <v>326</v>
      </c>
      <c r="C10" t="s">
        <v>262</v>
      </c>
      <c r="D10" t="s">
        <v>281</v>
      </c>
      <c r="E10" t="s">
        <v>250</v>
      </c>
      <c r="F10" t="s">
        <v>327</v>
      </c>
      <c r="G10" t="s">
        <v>328</v>
      </c>
      <c r="H10" t="s">
        <v>329</v>
      </c>
      <c r="I10" t="s">
        <v>330</v>
      </c>
    </row>
    <row r="11" spans="1:9" x14ac:dyDescent="0.4">
      <c r="A11" s="191" t="s">
        <v>331</v>
      </c>
      <c r="B11" t="s">
        <v>332</v>
      </c>
      <c r="C11" t="s">
        <v>264</v>
      </c>
      <c r="D11" t="s">
        <v>274</v>
      </c>
      <c r="E11" t="s">
        <v>250</v>
      </c>
      <c r="F11" t="s">
        <v>333</v>
      </c>
      <c r="G11" t="s">
        <v>334</v>
      </c>
      <c r="H11" t="s">
        <v>335</v>
      </c>
      <c r="I11" t="s">
        <v>336</v>
      </c>
    </row>
    <row r="12" spans="1:9" x14ac:dyDescent="0.4">
      <c r="A12" s="191" t="s">
        <v>337</v>
      </c>
      <c r="B12" t="s">
        <v>338</v>
      </c>
      <c r="C12" t="s">
        <v>262</v>
      </c>
      <c r="D12" t="s">
        <v>281</v>
      </c>
      <c r="E12" t="s">
        <v>250</v>
      </c>
      <c r="F12" t="s">
        <v>339</v>
      </c>
      <c r="G12" t="s">
        <v>283</v>
      </c>
      <c r="H12" t="s">
        <v>340</v>
      </c>
      <c r="I12" t="s">
        <v>341</v>
      </c>
    </row>
    <row r="13" spans="1:9" x14ac:dyDescent="0.4">
      <c r="A13" s="191" t="s">
        <v>342</v>
      </c>
      <c r="B13" t="s">
        <v>343</v>
      </c>
      <c r="C13" t="s">
        <v>262</v>
      </c>
      <c r="D13" t="s">
        <v>295</v>
      </c>
      <c r="E13" t="s">
        <v>251</v>
      </c>
      <c r="F13" t="s">
        <v>344</v>
      </c>
      <c r="G13" t="s">
        <v>345</v>
      </c>
      <c r="H13" t="s">
        <v>346</v>
      </c>
      <c r="I13" t="s">
        <v>347</v>
      </c>
    </row>
    <row r="14" spans="1:9" x14ac:dyDescent="0.4">
      <c r="A14" s="191" t="s">
        <v>348</v>
      </c>
      <c r="B14" t="s">
        <v>349</v>
      </c>
      <c r="C14" t="s">
        <v>262</v>
      </c>
      <c r="D14" t="s">
        <v>281</v>
      </c>
      <c r="E14" t="s">
        <v>250</v>
      </c>
      <c r="F14" t="s">
        <v>350</v>
      </c>
      <c r="G14" t="s">
        <v>351</v>
      </c>
      <c r="H14" t="s">
        <v>352</v>
      </c>
      <c r="I14" t="s">
        <v>353</v>
      </c>
    </row>
    <row r="15" spans="1:9" x14ac:dyDescent="0.4">
      <c r="A15" s="191" t="s">
        <v>354</v>
      </c>
      <c r="B15" t="s">
        <v>355</v>
      </c>
      <c r="C15" t="s">
        <v>262</v>
      </c>
      <c r="D15" t="s">
        <v>356</v>
      </c>
      <c r="E15" t="s">
        <v>250</v>
      </c>
      <c r="F15" t="s">
        <v>357</v>
      </c>
      <c r="G15" t="s">
        <v>358</v>
      </c>
      <c r="H15" t="s">
        <v>359</v>
      </c>
      <c r="I15" t="s">
        <v>360</v>
      </c>
    </row>
    <row r="16" spans="1:9" x14ac:dyDescent="0.4">
      <c r="A16" s="191" t="s">
        <v>361</v>
      </c>
      <c r="B16" t="s">
        <v>362</v>
      </c>
      <c r="C16" t="s">
        <v>265</v>
      </c>
      <c r="D16" t="s">
        <v>274</v>
      </c>
      <c r="E16" t="s">
        <v>250</v>
      </c>
      <c r="F16" t="s">
        <v>363</v>
      </c>
      <c r="G16" t="s">
        <v>364</v>
      </c>
      <c r="H16" t="s">
        <v>365</v>
      </c>
      <c r="I16" t="s">
        <v>366</v>
      </c>
    </row>
    <row r="17" spans="1:9" x14ac:dyDescent="0.4">
      <c r="A17" s="191" t="s">
        <v>367</v>
      </c>
      <c r="B17" t="s">
        <v>368</v>
      </c>
      <c r="C17" t="s">
        <v>262</v>
      </c>
      <c r="D17" t="s">
        <v>356</v>
      </c>
      <c r="E17" t="s">
        <v>250</v>
      </c>
      <c r="F17" t="s">
        <v>369</v>
      </c>
      <c r="G17" t="s">
        <v>370</v>
      </c>
      <c r="H17" t="s">
        <v>371</v>
      </c>
      <c r="I17" t="s">
        <v>372</v>
      </c>
    </row>
    <row r="18" spans="1:9" x14ac:dyDescent="0.4">
      <c r="A18" s="191" t="s">
        <v>373</v>
      </c>
      <c r="B18" t="s">
        <v>374</v>
      </c>
      <c r="C18" t="s">
        <v>262</v>
      </c>
      <c r="D18" t="s">
        <v>295</v>
      </c>
      <c r="E18" t="s">
        <v>252</v>
      </c>
      <c r="F18" t="s">
        <v>375</v>
      </c>
      <c r="G18" t="s">
        <v>376</v>
      </c>
      <c r="H18" t="s">
        <v>377</v>
      </c>
      <c r="I18" t="s">
        <v>378</v>
      </c>
    </row>
    <row r="19" spans="1:9" x14ac:dyDescent="0.4">
      <c r="A19" s="191" t="s">
        <v>379</v>
      </c>
      <c r="B19" t="s">
        <v>380</v>
      </c>
      <c r="C19" t="s">
        <v>262</v>
      </c>
      <c r="D19" t="s">
        <v>381</v>
      </c>
      <c r="E19" t="s">
        <v>250</v>
      </c>
      <c r="F19" t="s">
        <v>382</v>
      </c>
      <c r="G19" t="s">
        <v>383</v>
      </c>
      <c r="H19" t="s">
        <v>384</v>
      </c>
      <c r="I19" t="s">
        <v>385</v>
      </c>
    </row>
    <row r="20" spans="1:9" x14ac:dyDescent="0.4">
      <c r="A20" s="191" t="s">
        <v>386</v>
      </c>
      <c r="B20" t="s">
        <v>387</v>
      </c>
      <c r="C20" t="s">
        <v>262</v>
      </c>
      <c r="D20" t="s">
        <v>381</v>
      </c>
      <c r="E20" t="s">
        <v>251</v>
      </c>
      <c r="F20" t="s">
        <v>388</v>
      </c>
      <c r="G20" t="s">
        <v>389</v>
      </c>
      <c r="H20" t="s">
        <v>390</v>
      </c>
      <c r="I20" t="s">
        <v>391</v>
      </c>
    </row>
    <row r="21" spans="1:9" x14ac:dyDescent="0.4">
      <c r="A21" s="191" t="s">
        <v>392</v>
      </c>
      <c r="B21" t="s">
        <v>393</v>
      </c>
      <c r="C21" t="s">
        <v>264</v>
      </c>
      <c r="D21" t="s">
        <v>274</v>
      </c>
      <c r="E21" t="s">
        <v>251</v>
      </c>
      <c r="F21" t="s">
        <v>394</v>
      </c>
      <c r="G21" t="s">
        <v>395</v>
      </c>
      <c r="H21" t="s">
        <v>396</v>
      </c>
      <c r="I21" t="s">
        <v>397</v>
      </c>
    </row>
    <row r="22" spans="1:9" x14ac:dyDescent="0.4">
      <c r="A22" s="191" t="s">
        <v>398</v>
      </c>
      <c r="B22" t="s">
        <v>399</v>
      </c>
      <c r="C22" t="s">
        <v>265</v>
      </c>
      <c r="D22" t="s">
        <v>274</v>
      </c>
      <c r="E22" t="s">
        <v>250</v>
      </c>
      <c r="F22" t="s">
        <v>400</v>
      </c>
      <c r="G22" t="s">
        <v>401</v>
      </c>
      <c r="H22" t="s">
        <v>402</v>
      </c>
      <c r="I22" t="s">
        <v>403</v>
      </c>
    </row>
    <row r="23" spans="1:9" x14ac:dyDescent="0.4">
      <c r="A23" s="191" t="s">
        <v>404</v>
      </c>
      <c r="B23" t="s">
        <v>405</v>
      </c>
      <c r="C23" t="s">
        <v>262</v>
      </c>
      <c r="D23" t="s">
        <v>356</v>
      </c>
      <c r="E23" t="s">
        <v>251</v>
      </c>
      <c r="F23" t="s">
        <v>406</v>
      </c>
      <c r="G23" t="s">
        <v>407</v>
      </c>
      <c r="H23" t="s">
        <v>408</v>
      </c>
      <c r="I23" t="s">
        <v>409</v>
      </c>
    </row>
    <row r="24" spans="1:9" x14ac:dyDescent="0.4">
      <c r="A24" s="191" t="s">
        <v>410</v>
      </c>
      <c r="B24" t="s">
        <v>411</v>
      </c>
      <c r="C24" t="s">
        <v>262</v>
      </c>
      <c r="D24" t="s">
        <v>281</v>
      </c>
      <c r="E24" t="s">
        <v>250</v>
      </c>
      <c r="F24" t="s">
        <v>412</v>
      </c>
      <c r="G24" t="s">
        <v>413</v>
      </c>
      <c r="H24" t="s">
        <v>414</v>
      </c>
      <c r="I24" t="s">
        <v>415</v>
      </c>
    </row>
    <row r="25" spans="1:9" x14ac:dyDescent="0.4">
      <c r="A25" s="191" t="s">
        <v>416</v>
      </c>
      <c r="B25" t="s">
        <v>417</v>
      </c>
      <c r="C25" t="s">
        <v>262</v>
      </c>
      <c r="D25" t="s">
        <v>381</v>
      </c>
      <c r="E25" t="s">
        <v>250</v>
      </c>
      <c r="F25" t="s">
        <v>418</v>
      </c>
      <c r="G25" t="s">
        <v>419</v>
      </c>
      <c r="H25" t="s">
        <v>420</v>
      </c>
      <c r="I25" t="s">
        <v>421</v>
      </c>
    </row>
    <row r="26" spans="1:9" x14ac:dyDescent="0.4">
      <c r="A26" s="191" t="s">
        <v>422</v>
      </c>
      <c r="B26" t="s">
        <v>423</v>
      </c>
      <c r="C26" t="s">
        <v>262</v>
      </c>
      <c r="D26" t="s">
        <v>288</v>
      </c>
      <c r="E26" t="s">
        <v>251</v>
      </c>
      <c r="F26" t="s">
        <v>424</v>
      </c>
      <c r="G26" t="s">
        <v>425</v>
      </c>
      <c r="H26" t="s">
        <v>426</v>
      </c>
      <c r="I26" t="s">
        <v>427</v>
      </c>
    </row>
    <row r="27" spans="1:9" x14ac:dyDescent="0.4">
      <c r="A27" s="191" t="s">
        <v>428</v>
      </c>
      <c r="B27" t="s">
        <v>429</v>
      </c>
      <c r="C27" t="s">
        <v>262</v>
      </c>
      <c r="D27" t="s">
        <v>356</v>
      </c>
      <c r="E27" t="s">
        <v>251</v>
      </c>
      <c r="F27" t="s">
        <v>430</v>
      </c>
      <c r="G27" t="s">
        <v>431</v>
      </c>
      <c r="H27" t="s">
        <v>432</v>
      </c>
      <c r="I27" t="s">
        <v>433</v>
      </c>
    </row>
    <row r="28" spans="1:9" x14ac:dyDescent="0.4">
      <c r="A28" s="191" t="s">
        <v>434</v>
      </c>
      <c r="B28" t="s">
        <v>435</v>
      </c>
      <c r="C28" t="s">
        <v>262</v>
      </c>
      <c r="D28" t="s">
        <v>295</v>
      </c>
      <c r="E28" t="s">
        <v>250</v>
      </c>
      <c r="F28" t="s">
        <v>436</v>
      </c>
      <c r="G28" t="s">
        <v>437</v>
      </c>
      <c r="H28" t="s">
        <v>438</v>
      </c>
      <c r="I28" t="s">
        <v>439</v>
      </c>
    </row>
    <row r="29" spans="1:9" x14ac:dyDescent="0.4">
      <c r="A29" s="191" t="s">
        <v>440</v>
      </c>
      <c r="B29" t="s">
        <v>441</v>
      </c>
      <c r="C29" t="s">
        <v>262</v>
      </c>
      <c r="D29" t="s">
        <v>381</v>
      </c>
      <c r="E29" t="s">
        <v>250</v>
      </c>
      <c r="F29" t="s">
        <v>442</v>
      </c>
      <c r="G29" t="s">
        <v>443</v>
      </c>
      <c r="H29" t="s">
        <v>444</v>
      </c>
      <c r="I29" t="s">
        <v>445</v>
      </c>
    </row>
    <row r="30" spans="1:9" x14ac:dyDescent="0.4">
      <c r="A30" s="191" t="s">
        <v>446</v>
      </c>
      <c r="B30" t="s">
        <v>447</v>
      </c>
      <c r="C30" t="s">
        <v>262</v>
      </c>
      <c r="D30" t="s">
        <v>281</v>
      </c>
      <c r="E30" t="s">
        <v>250</v>
      </c>
      <c r="F30" t="s">
        <v>448</v>
      </c>
      <c r="G30" t="s">
        <v>449</v>
      </c>
      <c r="H30" t="s">
        <v>450</v>
      </c>
      <c r="I30" t="s">
        <v>451</v>
      </c>
    </row>
    <row r="31" spans="1:9" x14ac:dyDescent="0.4">
      <c r="A31" s="191" t="s">
        <v>452</v>
      </c>
      <c r="B31" t="s">
        <v>453</v>
      </c>
      <c r="C31" t="s">
        <v>262</v>
      </c>
      <c r="D31" t="s">
        <v>281</v>
      </c>
      <c r="E31" t="s">
        <v>252</v>
      </c>
      <c r="F31" t="s">
        <v>454</v>
      </c>
      <c r="G31" t="s">
        <v>455</v>
      </c>
      <c r="H31" t="s">
        <v>456</v>
      </c>
      <c r="I31" t="s">
        <v>457</v>
      </c>
    </row>
    <row r="32" spans="1:9" x14ac:dyDescent="0.4">
      <c r="A32" s="191" t="s">
        <v>458</v>
      </c>
      <c r="B32" t="s">
        <v>459</v>
      </c>
      <c r="C32" t="s">
        <v>262</v>
      </c>
      <c r="D32" t="s">
        <v>295</v>
      </c>
      <c r="E32" t="s">
        <v>250</v>
      </c>
      <c r="F32" t="s">
        <v>460</v>
      </c>
      <c r="G32" t="s">
        <v>461</v>
      </c>
      <c r="H32" t="s">
        <v>462</v>
      </c>
      <c r="I32" t="s">
        <v>463</v>
      </c>
    </row>
    <row r="33" spans="1:9" x14ac:dyDescent="0.4">
      <c r="A33" s="191" t="s">
        <v>464</v>
      </c>
      <c r="B33" t="s">
        <v>465</v>
      </c>
      <c r="C33" t="s">
        <v>262</v>
      </c>
      <c r="D33" t="s">
        <v>356</v>
      </c>
      <c r="E33" t="s">
        <v>250</v>
      </c>
      <c r="F33" t="s">
        <v>466</v>
      </c>
      <c r="G33" t="s">
        <v>467</v>
      </c>
      <c r="H33" t="s">
        <v>468</v>
      </c>
      <c r="I33" t="s">
        <v>469</v>
      </c>
    </row>
    <row r="34" spans="1:9" x14ac:dyDescent="0.4">
      <c r="A34" s="191" t="s">
        <v>470</v>
      </c>
      <c r="B34" t="s">
        <v>471</v>
      </c>
      <c r="C34" t="s">
        <v>262</v>
      </c>
      <c r="D34" t="s">
        <v>308</v>
      </c>
      <c r="E34" t="s">
        <v>251</v>
      </c>
      <c r="F34" t="s">
        <v>472</v>
      </c>
      <c r="G34" t="s">
        <v>473</v>
      </c>
      <c r="H34" t="s">
        <v>474</v>
      </c>
      <c r="I34" t="s">
        <v>475</v>
      </c>
    </row>
    <row r="35" spans="1:9" x14ac:dyDescent="0.4">
      <c r="A35" s="191" t="s">
        <v>476</v>
      </c>
      <c r="B35" t="s">
        <v>477</v>
      </c>
      <c r="C35" t="s">
        <v>262</v>
      </c>
      <c r="D35" t="s">
        <v>356</v>
      </c>
      <c r="E35" t="s">
        <v>250</v>
      </c>
      <c r="F35" t="s">
        <v>478</v>
      </c>
      <c r="G35" t="s">
        <v>479</v>
      </c>
      <c r="H35" t="s">
        <v>480</v>
      </c>
      <c r="I35" t="s">
        <v>481</v>
      </c>
    </row>
    <row r="36" spans="1:9" x14ac:dyDescent="0.4">
      <c r="A36" s="191" t="s">
        <v>482</v>
      </c>
      <c r="B36" t="s">
        <v>483</v>
      </c>
      <c r="C36" t="s">
        <v>262</v>
      </c>
      <c r="D36" t="s">
        <v>356</v>
      </c>
      <c r="E36" t="s">
        <v>250</v>
      </c>
      <c r="F36" t="s">
        <v>484</v>
      </c>
      <c r="G36" t="s">
        <v>431</v>
      </c>
      <c r="H36" t="s">
        <v>485</v>
      </c>
      <c r="I36" t="s">
        <v>486</v>
      </c>
    </row>
    <row r="37" spans="1:9" x14ac:dyDescent="0.4">
      <c r="A37" s="191" t="s">
        <v>487</v>
      </c>
      <c r="B37" t="s">
        <v>488</v>
      </c>
      <c r="C37" t="s">
        <v>262</v>
      </c>
      <c r="D37" t="s">
        <v>295</v>
      </c>
      <c r="E37" t="s">
        <v>252</v>
      </c>
      <c r="F37" t="s">
        <v>489</v>
      </c>
      <c r="G37" t="s">
        <v>490</v>
      </c>
      <c r="H37" t="s">
        <v>491</v>
      </c>
      <c r="I37" t="s">
        <v>492</v>
      </c>
    </row>
    <row r="38" spans="1:9" x14ac:dyDescent="0.4">
      <c r="A38" s="191" t="s">
        <v>493</v>
      </c>
      <c r="B38" t="s">
        <v>494</v>
      </c>
      <c r="C38" t="s">
        <v>262</v>
      </c>
      <c r="D38" t="s">
        <v>288</v>
      </c>
      <c r="E38" t="s">
        <v>252</v>
      </c>
      <c r="F38" t="s">
        <v>495</v>
      </c>
      <c r="G38" t="s">
        <v>496</v>
      </c>
      <c r="H38" t="s">
        <v>497</v>
      </c>
      <c r="I38" t="s">
        <v>498</v>
      </c>
    </row>
    <row r="39" spans="1:9" x14ac:dyDescent="0.4">
      <c r="A39" s="191" t="s">
        <v>499</v>
      </c>
      <c r="B39" t="s">
        <v>500</v>
      </c>
      <c r="C39" t="s">
        <v>262</v>
      </c>
      <c r="D39" t="s">
        <v>308</v>
      </c>
      <c r="E39" t="s">
        <v>250</v>
      </c>
      <c r="F39" t="s">
        <v>501</v>
      </c>
      <c r="G39" t="s">
        <v>502</v>
      </c>
      <c r="H39" t="s">
        <v>503</v>
      </c>
      <c r="I39" t="s">
        <v>504</v>
      </c>
    </row>
    <row r="40" spans="1:9" x14ac:dyDescent="0.4">
      <c r="A40" s="191" t="s">
        <v>505</v>
      </c>
      <c r="B40" t="s">
        <v>506</v>
      </c>
      <c r="C40" t="s">
        <v>262</v>
      </c>
      <c r="D40" t="s">
        <v>295</v>
      </c>
      <c r="E40" t="s">
        <v>251</v>
      </c>
      <c r="F40" t="s">
        <v>507</v>
      </c>
      <c r="G40" t="s">
        <v>508</v>
      </c>
      <c r="H40" t="s">
        <v>509</v>
      </c>
      <c r="I40" t="s">
        <v>510</v>
      </c>
    </row>
    <row r="41" spans="1:9" x14ac:dyDescent="0.4">
      <c r="A41" s="191" t="s">
        <v>511</v>
      </c>
      <c r="B41" t="s">
        <v>512</v>
      </c>
      <c r="C41" t="s">
        <v>263</v>
      </c>
      <c r="D41" t="s">
        <v>274</v>
      </c>
      <c r="E41" t="s">
        <v>250</v>
      </c>
      <c r="F41" t="s">
        <v>513</v>
      </c>
      <c r="G41" t="s">
        <v>514</v>
      </c>
      <c r="H41" t="s">
        <v>515</v>
      </c>
      <c r="I41" t="s">
        <v>516</v>
      </c>
    </row>
    <row r="42" spans="1:9" x14ac:dyDescent="0.4">
      <c r="A42" s="191" t="s">
        <v>517</v>
      </c>
      <c r="B42" t="s">
        <v>518</v>
      </c>
      <c r="C42" t="s">
        <v>262</v>
      </c>
      <c r="D42" t="s">
        <v>356</v>
      </c>
      <c r="E42" t="s">
        <v>251</v>
      </c>
      <c r="F42" t="s">
        <v>519</v>
      </c>
      <c r="G42" t="s">
        <v>520</v>
      </c>
      <c r="H42" t="s">
        <v>521</v>
      </c>
      <c r="I42" t="s">
        <v>522</v>
      </c>
    </row>
    <row r="43" spans="1:9" x14ac:dyDescent="0.4">
      <c r="A43" s="191" t="s">
        <v>523</v>
      </c>
      <c r="B43" t="s">
        <v>524</v>
      </c>
      <c r="C43" t="s">
        <v>262</v>
      </c>
      <c r="D43" t="s">
        <v>308</v>
      </c>
      <c r="E43" t="s">
        <v>250</v>
      </c>
      <c r="F43" t="s">
        <v>525</v>
      </c>
      <c r="G43" t="s">
        <v>526</v>
      </c>
      <c r="H43" t="s">
        <v>527</v>
      </c>
      <c r="I43" t="s">
        <v>528</v>
      </c>
    </row>
    <row r="44" spans="1:9" x14ac:dyDescent="0.4">
      <c r="A44" s="191" t="s">
        <v>529</v>
      </c>
      <c r="B44" t="s">
        <v>530</v>
      </c>
      <c r="C44" t="s">
        <v>262</v>
      </c>
      <c r="D44" t="s">
        <v>381</v>
      </c>
      <c r="E44" t="s">
        <v>250</v>
      </c>
      <c r="F44" t="s">
        <v>531</v>
      </c>
      <c r="G44" t="s">
        <v>532</v>
      </c>
      <c r="H44" t="s">
        <v>533</v>
      </c>
      <c r="I44" t="s">
        <v>534</v>
      </c>
    </row>
    <row r="45" spans="1:9" x14ac:dyDescent="0.4">
      <c r="A45" s="191" t="s">
        <v>535</v>
      </c>
      <c r="B45" t="s">
        <v>536</v>
      </c>
      <c r="C45" t="s">
        <v>262</v>
      </c>
      <c r="D45" t="s">
        <v>537</v>
      </c>
      <c r="E45" t="s">
        <v>250</v>
      </c>
      <c r="F45" t="s">
        <v>538</v>
      </c>
      <c r="G45" t="s">
        <v>539</v>
      </c>
      <c r="H45" t="s">
        <v>540</v>
      </c>
      <c r="I45" t="s">
        <v>541</v>
      </c>
    </row>
    <row r="46" spans="1:9" x14ac:dyDescent="0.4">
      <c r="A46" s="191" t="s">
        <v>542</v>
      </c>
      <c r="B46" t="s">
        <v>543</v>
      </c>
      <c r="C46" t="s">
        <v>262</v>
      </c>
      <c r="D46" t="s">
        <v>356</v>
      </c>
      <c r="E46" t="s">
        <v>250</v>
      </c>
      <c r="F46" t="s">
        <v>544</v>
      </c>
      <c r="G46" t="s">
        <v>545</v>
      </c>
      <c r="H46" t="s">
        <v>546</v>
      </c>
      <c r="I46" t="s">
        <v>547</v>
      </c>
    </row>
    <row r="47" spans="1:9" x14ac:dyDescent="0.4">
      <c r="A47" s="191" t="s">
        <v>548</v>
      </c>
      <c r="B47" t="s">
        <v>549</v>
      </c>
      <c r="C47" t="s">
        <v>262</v>
      </c>
      <c r="D47" t="s">
        <v>537</v>
      </c>
      <c r="E47" t="s">
        <v>250</v>
      </c>
      <c r="F47" t="s">
        <v>550</v>
      </c>
      <c r="G47" t="s">
        <v>551</v>
      </c>
      <c r="H47" t="s">
        <v>552</v>
      </c>
      <c r="I47" t="s">
        <v>553</v>
      </c>
    </row>
    <row r="48" spans="1:9" x14ac:dyDescent="0.4">
      <c r="A48" s="191" t="s">
        <v>554</v>
      </c>
      <c r="B48" t="s">
        <v>555</v>
      </c>
      <c r="C48" t="s">
        <v>262</v>
      </c>
      <c r="D48" t="s">
        <v>537</v>
      </c>
      <c r="E48" t="s">
        <v>251</v>
      </c>
      <c r="F48" t="s">
        <v>556</v>
      </c>
      <c r="G48" t="s">
        <v>557</v>
      </c>
      <c r="H48" t="s">
        <v>558</v>
      </c>
      <c r="I48" t="s">
        <v>559</v>
      </c>
    </row>
    <row r="49" spans="1:9" x14ac:dyDescent="0.4">
      <c r="A49" s="191" t="s">
        <v>560</v>
      </c>
      <c r="B49" t="s">
        <v>561</v>
      </c>
      <c r="C49" t="s">
        <v>262</v>
      </c>
      <c r="D49" t="s">
        <v>308</v>
      </c>
      <c r="E49" t="s">
        <v>252</v>
      </c>
      <c r="F49" t="s">
        <v>562</v>
      </c>
      <c r="G49" t="s">
        <v>563</v>
      </c>
      <c r="H49" t="s">
        <v>564</v>
      </c>
      <c r="I49" t="s">
        <v>565</v>
      </c>
    </row>
    <row r="50" spans="1:9" x14ac:dyDescent="0.4">
      <c r="A50" s="191" t="s">
        <v>566</v>
      </c>
      <c r="B50" t="s">
        <v>567</v>
      </c>
      <c r="C50" t="s">
        <v>262</v>
      </c>
      <c r="D50" t="s">
        <v>288</v>
      </c>
      <c r="E50" t="s">
        <v>250</v>
      </c>
      <c r="F50" t="s">
        <v>568</v>
      </c>
      <c r="G50" t="s">
        <v>569</v>
      </c>
      <c r="H50" t="s">
        <v>570</v>
      </c>
      <c r="I50" t="s">
        <v>571</v>
      </c>
    </row>
    <row r="51" spans="1:9" x14ac:dyDescent="0.4">
      <c r="A51" s="191" t="s">
        <v>572</v>
      </c>
      <c r="B51" t="s">
        <v>573</v>
      </c>
      <c r="C51" t="s">
        <v>262</v>
      </c>
      <c r="D51" t="s">
        <v>288</v>
      </c>
      <c r="E51" t="s">
        <v>251</v>
      </c>
      <c r="F51" t="s">
        <v>574</v>
      </c>
      <c r="G51" t="s">
        <v>575</v>
      </c>
      <c r="H51" t="s">
        <v>576</v>
      </c>
      <c r="I51" t="s">
        <v>577</v>
      </c>
    </row>
    <row r="52" spans="1:9" x14ac:dyDescent="0.4">
      <c r="A52" s="191" t="s">
        <v>578</v>
      </c>
      <c r="B52" t="s">
        <v>579</v>
      </c>
      <c r="C52" t="s">
        <v>264</v>
      </c>
      <c r="D52" t="s">
        <v>274</v>
      </c>
      <c r="E52" t="s">
        <v>250</v>
      </c>
      <c r="F52" t="s">
        <v>580</v>
      </c>
      <c r="G52" t="s">
        <v>581</v>
      </c>
      <c r="H52" t="s">
        <v>582</v>
      </c>
      <c r="I52" t="s">
        <v>583</v>
      </c>
    </row>
    <row r="53" spans="1:9" x14ac:dyDescent="0.4">
      <c r="A53" s="191" t="s">
        <v>584</v>
      </c>
      <c r="B53" t="s">
        <v>585</v>
      </c>
      <c r="C53" t="s">
        <v>262</v>
      </c>
      <c r="D53" t="s">
        <v>281</v>
      </c>
      <c r="E53" t="s">
        <v>251</v>
      </c>
      <c r="F53" t="s">
        <v>586</v>
      </c>
      <c r="G53" t="s">
        <v>587</v>
      </c>
      <c r="H53" t="s">
        <v>588</v>
      </c>
      <c r="I53" t="s">
        <v>589</v>
      </c>
    </row>
    <row r="54" spans="1:9" x14ac:dyDescent="0.4">
      <c r="A54" s="191" t="s">
        <v>590</v>
      </c>
      <c r="B54" t="s">
        <v>591</v>
      </c>
      <c r="C54" t="s">
        <v>262</v>
      </c>
      <c r="D54" t="s">
        <v>295</v>
      </c>
      <c r="E54" t="s">
        <v>250</v>
      </c>
      <c r="F54" t="s">
        <v>592</v>
      </c>
      <c r="G54" t="s">
        <v>593</v>
      </c>
      <c r="H54" t="s">
        <v>594</v>
      </c>
      <c r="I54" t="s">
        <v>595</v>
      </c>
    </row>
    <row r="55" spans="1:9" x14ac:dyDescent="0.4">
      <c r="A55" s="191" t="s">
        <v>596</v>
      </c>
      <c r="B55" t="s">
        <v>597</v>
      </c>
      <c r="C55" t="s">
        <v>262</v>
      </c>
      <c r="D55" t="s">
        <v>295</v>
      </c>
      <c r="E55" t="s">
        <v>250</v>
      </c>
      <c r="F55" t="s">
        <v>598</v>
      </c>
      <c r="G55" t="s">
        <v>599</v>
      </c>
      <c r="H55" t="s">
        <v>600</v>
      </c>
      <c r="I55" t="s">
        <v>601</v>
      </c>
    </row>
    <row r="56" spans="1:9" x14ac:dyDescent="0.4">
      <c r="A56" s="191" t="s">
        <v>602</v>
      </c>
      <c r="B56" t="s">
        <v>603</v>
      </c>
      <c r="C56" t="s">
        <v>262</v>
      </c>
      <c r="D56" t="s">
        <v>288</v>
      </c>
      <c r="E56" t="s">
        <v>252</v>
      </c>
      <c r="F56" t="s">
        <v>604</v>
      </c>
      <c r="G56" t="s">
        <v>605</v>
      </c>
      <c r="H56" t="s">
        <v>606</v>
      </c>
      <c r="I56" t="s">
        <v>607</v>
      </c>
    </row>
    <row r="57" spans="1:9" x14ac:dyDescent="0.4">
      <c r="A57" s="191" t="s">
        <v>608</v>
      </c>
      <c r="B57" t="s">
        <v>609</v>
      </c>
      <c r="C57" t="s">
        <v>610</v>
      </c>
      <c r="D57" t="s">
        <v>274</v>
      </c>
      <c r="E57" t="s">
        <v>252</v>
      </c>
      <c r="F57" t="s">
        <v>611</v>
      </c>
      <c r="G57" t="s">
        <v>612</v>
      </c>
      <c r="H57" t="s">
        <v>610</v>
      </c>
      <c r="I57" t="s">
        <v>613</v>
      </c>
    </row>
    <row r="58" spans="1:9" x14ac:dyDescent="0.4">
      <c r="A58" s="191" t="s">
        <v>614</v>
      </c>
      <c r="B58" t="s">
        <v>615</v>
      </c>
      <c r="C58" t="s">
        <v>262</v>
      </c>
      <c r="D58" t="s">
        <v>308</v>
      </c>
      <c r="E58" t="s">
        <v>250</v>
      </c>
      <c r="F58" t="s">
        <v>616</v>
      </c>
      <c r="G58" t="s">
        <v>617</v>
      </c>
      <c r="H58" t="s">
        <v>618</v>
      </c>
      <c r="I58" t="s">
        <v>619</v>
      </c>
    </row>
    <row r="59" spans="1:9" x14ac:dyDescent="0.4">
      <c r="A59" s="191" t="s">
        <v>620</v>
      </c>
      <c r="B59" t="s">
        <v>621</v>
      </c>
      <c r="C59" t="s">
        <v>262</v>
      </c>
      <c r="D59" t="s">
        <v>356</v>
      </c>
      <c r="E59" t="s">
        <v>250</v>
      </c>
      <c r="F59" t="s">
        <v>622</v>
      </c>
      <c r="G59" t="s">
        <v>545</v>
      </c>
      <c r="H59" t="s">
        <v>623</v>
      </c>
      <c r="I59" t="s">
        <v>624</v>
      </c>
    </row>
    <row r="60" spans="1:9" x14ac:dyDescent="0.4">
      <c r="A60" s="191" t="s">
        <v>625</v>
      </c>
      <c r="B60" t="s">
        <v>626</v>
      </c>
      <c r="C60" t="s">
        <v>265</v>
      </c>
      <c r="D60" t="s">
        <v>274</v>
      </c>
      <c r="E60" t="s">
        <v>250</v>
      </c>
      <c r="F60" t="s">
        <v>627</v>
      </c>
      <c r="G60" t="s">
        <v>628</v>
      </c>
      <c r="H60" t="s">
        <v>629</v>
      </c>
      <c r="I60" t="s">
        <v>630</v>
      </c>
    </row>
    <row r="61" spans="1:9" x14ac:dyDescent="0.4">
      <c r="A61" s="191" t="s">
        <v>631</v>
      </c>
      <c r="B61" t="s">
        <v>632</v>
      </c>
      <c r="C61" t="s">
        <v>262</v>
      </c>
      <c r="D61" t="s">
        <v>295</v>
      </c>
      <c r="E61" t="s">
        <v>250</v>
      </c>
      <c r="F61" t="s">
        <v>633</v>
      </c>
      <c r="G61" t="s">
        <v>634</v>
      </c>
      <c r="H61" t="s">
        <v>635</v>
      </c>
      <c r="I61" t="s">
        <v>636</v>
      </c>
    </row>
    <row r="62" spans="1:9" x14ac:dyDescent="0.4">
      <c r="A62" s="191" t="s">
        <v>637</v>
      </c>
      <c r="B62" t="s">
        <v>638</v>
      </c>
      <c r="C62" t="s">
        <v>262</v>
      </c>
      <c r="D62" t="s">
        <v>381</v>
      </c>
      <c r="E62" t="s">
        <v>250</v>
      </c>
      <c r="F62" t="s">
        <v>639</v>
      </c>
      <c r="G62" t="s">
        <v>640</v>
      </c>
      <c r="H62" t="s">
        <v>641</v>
      </c>
      <c r="I62" t="s">
        <v>642</v>
      </c>
    </row>
    <row r="63" spans="1:9" x14ac:dyDescent="0.4">
      <c r="A63" s="191" t="s">
        <v>643</v>
      </c>
      <c r="B63" t="s">
        <v>644</v>
      </c>
      <c r="C63" t="s">
        <v>262</v>
      </c>
      <c r="D63" t="s">
        <v>308</v>
      </c>
      <c r="E63" t="s">
        <v>250</v>
      </c>
      <c r="F63" t="s">
        <v>645</v>
      </c>
      <c r="G63" t="s">
        <v>646</v>
      </c>
      <c r="H63" t="s">
        <v>647</v>
      </c>
      <c r="I63" t="s">
        <v>648</v>
      </c>
    </row>
    <row r="64" spans="1:9" x14ac:dyDescent="0.4">
      <c r="A64" s="191" t="s">
        <v>649</v>
      </c>
      <c r="B64" t="s">
        <v>650</v>
      </c>
      <c r="C64" t="s">
        <v>651</v>
      </c>
      <c r="D64" t="s">
        <v>274</v>
      </c>
      <c r="E64" t="s">
        <v>252</v>
      </c>
      <c r="F64" t="s">
        <v>652</v>
      </c>
      <c r="G64" t="s">
        <v>653</v>
      </c>
      <c r="H64" t="s">
        <v>651</v>
      </c>
      <c r="I64" t="s">
        <v>654</v>
      </c>
    </row>
    <row r="65" spans="1:9" x14ac:dyDescent="0.4">
      <c r="A65" s="191" t="s">
        <v>655</v>
      </c>
      <c r="B65" t="s">
        <v>656</v>
      </c>
      <c r="C65" t="s">
        <v>262</v>
      </c>
      <c r="D65" t="s">
        <v>381</v>
      </c>
      <c r="E65" t="s">
        <v>251</v>
      </c>
      <c r="F65" t="s">
        <v>657</v>
      </c>
      <c r="G65" t="s">
        <v>658</v>
      </c>
      <c r="H65" t="s">
        <v>659</v>
      </c>
      <c r="I65" t="s">
        <v>660</v>
      </c>
    </row>
    <row r="66" spans="1:9" x14ac:dyDescent="0.4">
      <c r="A66" s="191" t="s">
        <v>661</v>
      </c>
      <c r="B66" t="s">
        <v>662</v>
      </c>
      <c r="C66" t="s">
        <v>262</v>
      </c>
      <c r="D66" t="s">
        <v>381</v>
      </c>
      <c r="E66" t="s">
        <v>251</v>
      </c>
      <c r="F66" t="s">
        <v>663</v>
      </c>
      <c r="G66" t="s">
        <v>664</v>
      </c>
      <c r="H66" t="s">
        <v>665</v>
      </c>
      <c r="I66" t="s">
        <v>666</v>
      </c>
    </row>
    <row r="67" spans="1:9" x14ac:dyDescent="0.4">
      <c r="A67" s="191" t="s">
        <v>667</v>
      </c>
      <c r="B67" t="s">
        <v>668</v>
      </c>
      <c r="C67" t="s">
        <v>262</v>
      </c>
      <c r="D67" t="s">
        <v>381</v>
      </c>
      <c r="E67" t="s">
        <v>250</v>
      </c>
      <c r="F67" t="s">
        <v>669</v>
      </c>
      <c r="G67" t="s">
        <v>670</v>
      </c>
      <c r="H67" t="s">
        <v>671</v>
      </c>
      <c r="I67" t="s">
        <v>672</v>
      </c>
    </row>
    <row r="68" spans="1:9" x14ac:dyDescent="0.4">
      <c r="A68" s="191" t="s">
        <v>673</v>
      </c>
      <c r="B68" t="s">
        <v>674</v>
      </c>
      <c r="C68" t="s">
        <v>262</v>
      </c>
      <c r="D68" t="s">
        <v>281</v>
      </c>
      <c r="E68" t="s">
        <v>250</v>
      </c>
      <c r="F68" t="s">
        <v>675</v>
      </c>
      <c r="G68" t="s">
        <v>676</v>
      </c>
      <c r="H68" t="s">
        <v>677</v>
      </c>
      <c r="I68" t="s">
        <v>678</v>
      </c>
    </row>
    <row r="69" spans="1:9" x14ac:dyDescent="0.4">
      <c r="A69" s="191" t="s">
        <v>679</v>
      </c>
      <c r="B69" t="s">
        <v>680</v>
      </c>
      <c r="C69" t="s">
        <v>262</v>
      </c>
      <c r="D69" t="s">
        <v>308</v>
      </c>
      <c r="E69" t="s">
        <v>252</v>
      </c>
      <c r="F69" t="s">
        <v>681</v>
      </c>
      <c r="G69" t="s">
        <v>682</v>
      </c>
      <c r="H69" t="s">
        <v>683</v>
      </c>
      <c r="I69" t="s">
        <v>684</v>
      </c>
    </row>
    <row r="70" spans="1:9" x14ac:dyDescent="0.4">
      <c r="A70" s="191" t="s">
        <v>685</v>
      </c>
      <c r="B70" t="s">
        <v>686</v>
      </c>
      <c r="C70" t="s">
        <v>262</v>
      </c>
      <c r="D70" t="s">
        <v>281</v>
      </c>
      <c r="E70" t="s">
        <v>250</v>
      </c>
      <c r="F70" t="s">
        <v>687</v>
      </c>
      <c r="G70" t="s">
        <v>688</v>
      </c>
      <c r="H70" t="s">
        <v>689</v>
      </c>
      <c r="I70" t="s">
        <v>690</v>
      </c>
    </row>
    <row r="71" spans="1:9" x14ac:dyDescent="0.4">
      <c r="A71" s="191" t="s">
        <v>691</v>
      </c>
      <c r="B71" t="s">
        <v>692</v>
      </c>
      <c r="C71" t="s">
        <v>264</v>
      </c>
      <c r="D71" t="s">
        <v>274</v>
      </c>
      <c r="E71" t="s">
        <v>250</v>
      </c>
      <c r="F71" t="s">
        <v>693</v>
      </c>
      <c r="G71" t="s">
        <v>694</v>
      </c>
      <c r="H71" t="s">
        <v>695</v>
      </c>
      <c r="I71" t="s">
        <v>696</v>
      </c>
    </row>
    <row r="72" spans="1:9" x14ac:dyDescent="0.4">
      <c r="A72" s="191" t="s">
        <v>697</v>
      </c>
      <c r="B72" t="s">
        <v>698</v>
      </c>
      <c r="C72" t="s">
        <v>262</v>
      </c>
      <c r="D72" t="s">
        <v>295</v>
      </c>
      <c r="E72" t="s">
        <v>250</v>
      </c>
      <c r="F72" t="s">
        <v>699</v>
      </c>
      <c r="G72" t="s">
        <v>700</v>
      </c>
      <c r="H72" t="s">
        <v>701</v>
      </c>
      <c r="I72" t="s">
        <v>702</v>
      </c>
    </row>
    <row r="73" spans="1:9" x14ac:dyDescent="0.4">
      <c r="A73" s="191" t="s">
        <v>703</v>
      </c>
      <c r="B73" t="s">
        <v>704</v>
      </c>
      <c r="C73" t="s">
        <v>262</v>
      </c>
      <c r="D73" t="s">
        <v>281</v>
      </c>
      <c r="E73" t="s">
        <v>250</v>
      </c>
      <c r="F73" t="s">
        <v>705</v>
      </c>
      <c r="G73" t="s">
        <v>706</v>
      </c>
      <c r="H73" t="s">
        <v>707</v>
      </c>
      <c r="I73" t="s">
        <v>708</v>
      </c>
    </row>
    <row r="74" spans="1:9" ht="29.15" x14ac:dyDescent="0.4">
      <c r="A74" s="191" t="s">
        <v>709</v>
      </c>
      <c r="B74" t="s">
        <v>1486</v>
      </c>
      <c r="C74" t="s">
        <v>262</v>
      </c>
      <c r="D74" t="s">
        <v>381</v>
      </c>
      <c r="E74" t="s">
        <v>250</v>
      </c>
      <c r="F74" s="1" t="s">
        <v>710</v>
      </c>
      <c r="G74" t="s">
        <v>711</v>
      </c>
      <c r="H74" t="s">
        <v>712</v>
      </c>
      <c r="I74" t="s">
        <v>713</v>
      </c>
    </row>
    <row r="75" spans="1:9" x14ac:dyDescent="0.4">
      <c r="A75" s="191" t="s">
        <v>714</v>
      </c>
      <c r="B75" t="s">
        <v>715</v>
      </c>
      <c r="C75" t="s">
        <v>716</v>
      </c>
      <c r="D75" t="s">
        <v>274</v>
      </c>
      <c r="E75" t="s">
        <v>250</v>
      </c>
      <c r="F75" t="s">
        <v>717</v>
      </c>
      <c r="G75" t="s">
        <v>718</v>
      </c>
      <c r="H75" t="s">
        <v>719</v>
      </c>
      <c r="I75" t="s">
        <v>720</v>
      </c>
    </row>
    <row r="76" spans="1:9" x14ac:dyDescent="0.4">
      <c r="A76" s="191" t="s">
        <v>721</v>
      </c>
      <c r="B76" t="s">
        <v>722</v>
      </c>
      <c r="C76" t="s">
        <v>262</v>
      </c>
      <c r="D76" t="s">
        <v>381</v>
      </c>
      <c r="E76" t="s">
        <v>250</v>
      </c>
      <c r="F76" t="s">
        <v>723</v>
      </c>
      <c r="G76" t="s">
        <v>724</v>
      </c>
      <c r="H76" t="s">
        <v>725</v>
      </c>
      <c r="I76" t="s">
        <v>726</v>
      </c>
    </row>
    <row r="77" spans="1:9" x14ac:dyDescent="0.4">
      <c r="A77" s="191" t="s">
        <v>727</v>
      </c>
      <c r="B77" t="s">
        <v>728</v>
      </c>
      <c r="C77" t="s">
        <v>262</v>
      </c>
      <c r="D77" t="s">
        <v>295</v>
      </c>
      <c r="E77" t="s">
        <v>250</v>
      </c>
      <c r="F77" t="s">
        <v>729</v>
      </c>
      <c r="G77" t="s">
        <v>730</v>
      </c>
      <c r="H77" t="s">
        <v>731</v>
      </c>
      <c r="I77" t="s">
        <v>732</v>
      </c>
    </row>
    <row r="78" spans="1:9" x14ac:dyDescent="0.4">
      <c r="A78" s="191" t="s">
        <v>733</v>
      </c>
      <c r="B78" t="s">
        <v>734</v>
      </c>
      <c r="C78" t="s">
        <v>262</v>
      </c>
      <c r="D78" t="s">
        <v>381</v>
      </c>
      <c r="E78" t="s">
        <v>250</v>
      </c>
      <c r="F78" t="s">
        <v>735</v>
      </c>
      <c r="G78" t="s">
        <v>736</v>
      </c>
      <c r="H78" t="s">
        <v>737</v>
      </c>
      <c r="I78" t="s">
        <v>738</v>
      </c>
    </row>
    <row r="79" spans="1:9" x14ac:dyDescent="0.4">
      <c r="A79" s="191" t="s">
        <v>739</v>
      </c>
      <c r="B79" t="s">
        <v>740</v>
      </c>
      <c r="C79" t="s">
        <v>262</v>
      </c>
      <c r="D79" t="s">
        <v>281</v>
      </c>
      <c r="E79" t="s">
        <v>250</v>
      </c>
      <c r="F79" t="s">
        <v>741</v>
      </c>
      <c r="G79" t="s">
        <v>742</v>
      </c>
      <c r="H79" t="s">
        <v>743</v>
      </c>
      <c r="I79" t="s">
        <v>744</v>
      </c>
    </row>
    <row r="80" spans="1:9" x14ac:dyDescent="0.4">
      <c r="A80" s="191" t="s">
        <v>745</v>
      </c>
      <c r="B80" t="s">
        <v>746</v>
      </c>
      <c r="C80" t="s">
        <v>263</v>
      </c>
      <c r="D80" t="s">
        <v>274</v>
      </c>
      <c r="E80" t="s">
        <v>250</v>
      </c>
      <c r="F80" t="s">
        <v>274</v>
      </c>
      <c r="G80" t="s">
        <v>747</v>
      </c>
      <c r="H80" t="s">
        <v>748</v>
      </c>
      <c r="I80" t="s">
        <v>749</v>
      </c>
    </row>
    <row r="81" spans="1:9" x14ac:dyDescent="0.4">
      <c r="A81" s="191" t="s">
        <v>750</v>
      </c>
      <c r="B81" t="s">
        <v>751</v>
      </c>
      <c r="C81" t="s">
        <v>262</v>
      </c>
      <c r="D81" t="s">
        <v>295</v>
      </c>
      <c r="E81" t="s">
        <v>250</v>
      </c>
      <c r="F81" t="s">
        <v>752</v>
      </c>
      <c r="G81" t="s">
        <v>753</v>
      </c>
      <c r="H81" t="s">
        <v>754</v>
      </c>
      <c r="I81" t="s">
        <v>755</v>
      </c>
    </row>
    <row r="82" spans="1:9" x14ac:dyDescent="0.4">
      <c r="A82" s="191" t="s">
        <v>756</v>
      </c>
      <c r="B82" t="s">
        <v>757</v>
      </c>
      <c r="C82" t="s">
        <v>265</v>
      </c>
      <c r="D82" t="s">
        <v>274</v>
      </c>
      <c r="E82" t="s">
        <v>250</v>
      </c>
      <c r="F82" t="s">
        <v>274</v>
      </c>
      <c r="G82" t="s">
        <v>758</v>
      </c>
      <c r="H82" t="s">
        <v>759</v>
      </c>
      <c r="I82" t="s">
        <v>760</v>
      </c>
    </row>
    <row r="83" spans="1:9" x14ac:dyDescent="0.4">
      <c r="A83" s="191" t="s">
        <v>761</v>
      </c>
      <c r="B83" t="s">
        <v>762</v>
      </c>
      <c r="C83" t="s">
        <v>264</v>
      </c>
      <c r="D83" t="s">
        <v>274</v>
      </c>
      <c r="E83" t="s">
        <v>250</v>
      </c>
      <c r="F83" t="s">
        <v>274</v>
      </c>
      <c r="G83" t="s">
        <v>763</v>
      </c>
      <c r="H83" t="s">
        <v>764</v>
      </c>
      <c r="I83" t="s">
        <v>765</v>
      </c>
    </row>
    <row r="84" spans="1:9" x14ac:dyDescent="0.4">
      <c r="A84" s="191" t="s">
        <v>766</v>
      </c>
      <c r="B84" t="s">
        <v>767</v>
      </c>
      <c r="C84" t="s">
        <v>264</v>
      </c>
      <c r="D84" t="s">
        <v>274</v>
      </c>
      <c r="E84" t="s">
        <v>250</v>
      </c>
      <c r="F84" t="s">
        <v>768</v>
      </c>
      <c r="G84" t="s">
        <v>769</v>
      </c>
      <c r="H84" t="s">
        <v>770</v>
      </c>
      <c r="I84" t="s">
        <v>771</v>
      </c>
    </row>
    <row r="85" spans="1:9" x14ac:dyDescent="0.4">
      <c r="A85" s="191" t="s">
        <v>772</v>
      </c>
      <c r="B85" t="s">
        <v>773</v>
      </c>
      <c r="C85" t="s">
        <v>262</v>
      </c>
      <c r="D85" t="s">
        <v>537</v>
      </c>
      <c r="E85" t="s">
        <v>250</v>
      </c>
      <c r="F85" t="s">
        <v>774</v>
      </c>
      <c r="G85" t="s">
        <v>539</v>
      </c>
      <c r="H85" t="s">
        <v>775</v>
      </c>
      <c r="I85" t="s">
        <v>776</v>
      </c>
    </row>
    <row r="86" spans="1:9" x14ac:dyDescent="0.4">
      <c r="A86" s="191" t="s">
        <v>777</v>
      </c>
      <c r="B86" t="s">
        <v>778</v>
      </c>
      <c r="C86" t="s">
        <v>262</v>
      </c>
      <c r="D86" t="s">
        <v>356</v>
      </c>
      <c r="E86" t="s">
        <v>250</v>
      </c>
      <c r="F86" t="s">
        <v>779</v>
      </c>
      <c r="G86" t="s">
        <v>780</v>
      </c>
      <c r="H86" t="s">
        <v>781</v>
      </c>
      <c r="I86" t="s">
        <v>782</v>
      </c>
    </row>
    <row r="87" spans="1:9" x14ac:dyDescent="0.4">
      <c r="A87" s="191" t="s">
        <v>783</v>
      </c>
      <c r="B87" t="s">
        <v>784</v>
      </c>
      <c r="C87" t="s">
        <v>262</v>
      </c>
      <c r="D87" t="s">
        <v>295</v>
      </c>
      <c r="E87" t="s">
        <v>250</v>
      </c>
      <c r="F87" t="s">
        <v>785</v>
      </c>
      <c r="G87" t="s">
        <v>786</v>
      </c>
      <c r="H87" t="s">
        <v>787</v>
      </c>
      <c r="I87" t="s">
        <v>788</v>
      </c>
    </row>
    <row r="88" spans="1:9" x14ac:dyDescent="0.4">
      <c r="A88" s="191" t="s">
        <v>789</v>
      </c>
      <c r="B88" t="s">
        <v>790</v>
      </c>
      <c r="C88" t="s">
        <v>262</v>
      </c>
      <c r="D88" t="s">
        <v>281</v>
      </c>
      <c r="E88" t="s">
        <v>250</v>
      </c>
      <c r="F88" t="s">
        <v>791</v>
      </c>
      <c r="G88" t="s">
        <v>792</v>
      </c>
      <c r="H88" t="s">
        <v>793</v>
      </c>
      <c r="I88" t="s">
        <v>794</v>
      </c>
    </row>
    <row r="89" spans="1:9" x14ac:dyDescent="0.4">
      <c r="A89" s="191" t="s">
        <v>795</v>
      </c>
      <c r="B89" t="s">
        <v>796</v>
      </c>
      <c r="C89" t="s">
        <v>262</v>
      </c>
      <c r="D89" t="s">
        <v>295</v>
      </c>
      <c r="E89" t="s">
        <v>251</v>
      </c>
      <c r="F89" t="s">
        <v>797</v>
      </c>
      <c r="G89" t="s">
        <v>798</v>
      </c>
      <c r="H89" t="s">
        <v>799</v>
      </c>
      <c r="I89" t="s">
        <v>800</v>
      </c>
    </row>
    <row r="90" spans="1:9" x14ac:dyDescent="0.4">
      <c r="A90" s="191" t="s">
        <v>801</v>
      </c>
      <c r="B90" t="s">
        <v>802</v>
      </c>
      <c r="C90" t="s">
        <v>262</v>
      </c>
      <c r="D90" t="s">
        <v>281</v>
      </c>
      <c r="E90" t="s">
        <v>250</v>
      </c>
      <c r="F90" t="s">
        <v>803</v>
      </c>
      <c r="G90" t="s">
        <v>804</v>
      </c>
      <c r="H90" t="s">
        <v>805</v>
      </c>
      <c r="I90" t="s">
        <v>806</v>
      </c>
    </row>
    <row r="91" spans="1:9" x14ac:dyDescent="0.4">
      <c r="A91" s="191" t="s">
        <v>807</v>
      </c>
      <c r="B91" t="s">
        <v>808</v>
      </c>
      <c r="C91" t="s">
        <v>262</v>
      </c>
      <c r="D91" t="s">
        <v>281</v>
      </c>
      <c r="E91" t="s">
        <v>250</v>
      </c>
      <c r="F91" t="s">
        <v>809</v>
      </c>
      <c r="G91" t="s">
        <v>810</v>
      </c>
      <c r="H91" t="s">
        <v>811</v>
      </c>
      <c r="I91" t="s">
        <v>812</v>
      </c>
    </row>
    <row r="92" spans="1:9" x14ac:dyDescent="0.4">
      <c r="A92" s="192" t="s">
        <v>813</v>
      </c>
      <c r="B92" t="s">
        <v>814</v>
      </c>
      <c r="C92" t="s">
        <v>262</v>
      </c>
      <c r="D92" t="s">
        <v>288</v>
      </c>
      <c r="E92" t="s">
        <v>250</v>
      </c>
      <c r="F92" s="1" t="s">
        <v>815</v>
      </c>
      <c r="G92" t="s">
        <v>816</v>
      </c>
      <c r="H92" t="s">
        <v>817</v>
      </c>
      <c r="I92" t="s">
        <v>818</v>
      </c>
    </row>
    <row r="93" spans="1:9" x14ac:dyDescent="0.4">
      <c r="A93" s="191" t="s">
        <v>819</v>
      </c>
      <c r="B93" t="s">
        <v>820</v>
      </c>
      <c r="C93" t="s">
        <v>262</v>
      </c>
      <c r="D93" t="s">
        <v>288</v>
      </c>
      <c r="E93" t="s">
        <v>251</v>
      </c>
      <c r="F93" t="s">
        <v>821</v>
      </c>
      <c r="G93" t="s">
        <v>822</v>
      </c>
      <c r="H93" t="s">
        <v>823</v>
      </c>
      <c r="I93" t="s">
        <v>824</v>
      </c>
    </row>
    <row r="94" spans="1:9" x14ac:dyDescent="0.4">
      <c r="A94" s="191" t="s">
        <v>825</v>
      </c>
      <c r="B94" t="s">
        <v>826</v>
      </c>
      <c r="C94" t="s">
        <v>265</v>
      </c>
      <c r="D94" t="s">
        <v>274</v>
      </c>
      <c r="E94" t="s">
        <v>250</v>
      </c>
      <c r="F94" t="s">
        <v>827</v>
      </c>
      <c r="G94" t="s">
        <v>828</v>
      </c>
      <c r="H94" t="s">
        <v>829</v>
      </c>
      <c r="I94" t="s">
        <v>830</v>
      </c>
    </row>
    <row r="95" spans="1:9" x14ac:dyDescent="0.4">
      <c r="A95" s="191" t="s">
        <v>831</v>
      </c>
      <c r="B95" t="s">
        <v>832</v>
      </c>
      <c r="C95" t="s">
        <v>262</v>
      </c>
      <c r="D95" t="s">
        <v>537</v>
      </c>
      <c r="E95" t="s">
        <v>251</v>
      </c>
      <c r="F95" t="s">
        <v>833</v>
      </c>
      <c r="G95" t="s">
        <v>834</v>
      </c>
      <c r="H95" t="s">
        <v>835</v>
      </c>
      <c r="I95" t="s">
        <v>836</v>
      </c>
    </row>
    <row r="96" spans="1:9" x14ac:dyDescent="0.4">
      <c r="A96" s="191" t="s">
        <v>837</v>
      </c>
      <c r="B96" t="s">
        <v>838</v>
      </c>
      <c r="C96" t="s">
        <v>262</v>
      </c>
      <c r="D96" t="s">
        <v>381</v>
      </c>
      <c r="E96" t="s">
        <v>250</v>
      </c>
      <c r="F96" t="s">
        <v>839</v>
      </c>
      <c r="G96" t="s">
        <v>840</v>
      </c>
      <c r="H96" t="s">
        <v>841</v>
      </c>
      <c r="I96" t="s">
        <v>842</v>
      </c>
    </row>
    <row r="97" spans="1:9" x14ac:dyDescent="0.4">
      <c r="A97" s="191" t="s">
        <v>843</v>
      </c>
      <c r="B97" t="s">
        <v>844</v>
      </c>
      <c r="C97" t="s">
        <v>262</v>
      </c>
      <c r="D97" t="s">
        <v>537</v>
      </c>
      <c r="E97" t="s">
        <v>250</v>
      </c>
      <c r="F97" t="s">
        <v>845</v>
      </c>
      <c r="G97" t="s">
        <v>537</v>
      </c>
      <c r="H97" t="s">
        <v>846</v>
      </c>
      <c r="I97" t="s">
        <v>847</v>
      </c>
    </row>
    <row r="98" spans="1:9" x14ac:dyDescent="0.4">
      <c r="A98" s="191" t="s">
        <v>848</v>
      </c>
      <c r="B98" t="s">
        <v>849</v>
      </c>
      <c r="C98" t="s">
        <v>262</v>
      </c>
      <c r="D98" t="s">
        <v>295</v>
      </c>
      <c r="E98" t="s">
        <v>250</v>
      </c>
      <c r="F98" t="s">
        <v>850</v>
      </c>
      <c r="G98" t="s">
        <v>851</v>
      </c>
      <c r="H98" t="s">
        <v>852</v>
      </c>
      <c r="I98" t="s">
        <v>853</v>
      </c>
    </row>
    <row r="99" spans="1:9" x14ac:dyDescent="0.4">
      <c r="A99" s="191" t="s">
        <v>854</v>
      </c>
      <c r="B99" t="s">
        <v>855</v>
      </c>
      <c r="C99" t="s">
        <v>263</v>
      </c>
      <c r="D99" t="s">
        <v>274</v>
      </c>
      <c r="E99" t="s">
        <v>252</v>
      </c>
      <c r="F99" t="s">
        <v>856</v>
      </c>
      <c r="G99" t="s">
        <v>857</v>
      </c>
      <c r="H99" t="s">
        <v>858</v>
      </c>
      <c r="I99" t="s">
        <v>859</v>
      </c>
    </row>
    <row r="100" spans="1:9" x14ac:dyDescent="0.4">
      <c r="A100" s="191" t="s">
        <v>860</v>
      </c>
      <c r="B100" t="s">
        <v>861</v>
      </c>
      <c r="C100" t="s">
        <v>262</v>
      </c>
      <c r="D100" t="s">
        <v>281</v>
      </c>
      <c r="E100" t="s">
        <v>250</v>
      </c>
      <c r="F100" t="s">
        <v>862</v>
      </c>
      <c r="G100" t="s">
        <v>863</v>
      </c>
      <c r="H100" t="s">
        <v>864</v>
      </c>
      <c r="I100" t="s">
        <v>865</v>
      </c>
    </row>
    <row r="101" spans="1:9" x14ac:dyDescent="0.4">
      <c r="A101" s="191" t="s">
        <v>866</v>
      </c>
      <c r="B101" t="s">
        <v>867</v>
      </c>
      <c r="C101" t="s">
        <v>262</v>
      </c>
      <c r="D101" t="s">
        <v>288</v>
      </c>
      <c r="E101" t="s">
        <v>250</v>
      </c>
      <c r="F101" t="s">
        <v>868</v>
      </c>
      <c r="G101" t="s">
        <v>869</v>
      </c>
      <c r="H101" t="s">
        <v>870</v>
      </c>
      <c r="I101" t="s">
        <v>871</v>
      </c>
    </row>
    <row r="102" spans="1:9" x14ac:dyDescent="0.4">
      <c r="A102" s="191" t="s">
        <v>872</v>
      </c>
      <c r="B102" t="s">
        <v>873</v>
      </c>
      <c r="C102" t="s">
        <v>262</v>
      </c>
      <c r="D102" t="s">
        <v>295</v>
      </c>
      <c r="E102" t="s">
        <v>250</v>
      </c>
      <c r="F102" t="s">
        <v>874</v>
      </c>
      <c r="G102" t="s">
        <v>875</v>
      </c>
      <c r="H102" t="s">
        <v>876</v>
      </c>
      <c r="I102" t="s">
        <v>877</v>
      </c>
    </row>
    <row r="103" spans="1:9" x14ac:dyDescent="0.4">
      <c r="A103" s="191" t="s">
        <v>878</v>
      </c>
      <c r="B103" t="s">
        <v>879</v>
      </c>
      <c r="C103" t="s">
        <v>265</v>
      </c>
      <c r="D103" t="s">
        <v>274</v>
      </c>
      <c r="E103" t="s">
        <v>250</v>
      </c>
      <c r="F103" t="s">
        <v>880</v>
      </c>
      <c r="G103" t="s">
        <v>881</v>
      </c>
      <c r="H103" t="s">
        <v>882</v>
      </c>
      <c r="I103" t="s">
        <v>883</v>
      </c>
    </row>
    <row r="104" spans="1:9" x14ac:dyDescent="0.4">
      <c r="A104" s="191" t="s">
        <v>884</v>
      </c>
      <c r="B104" t="s">
        <v>885</v>
      </c>
      <c r="C104" t="s">
        <v>262</v>
      </c>
      <c r="D104" t="s">
        <v>356</v>
      </c>
      <c r="E104" t="s">
        <v>250</v>
      </c>
      <c r="F104" t="s">
        <v>886</v>
      </c>
      <c r="G104" t="s">
        <v>431</v>
      </c>
      <c r="H104" t="s">
        <v>887</v>
      </c>
      <c r="I104" t="s">
        <v>888</v>
      </c>
    </row>
    <row r="105" spans="1:9" x14ac:dyDescent="0.4">
      <c r="A105" s="191" t="s">
        <v>889</v>
      </c>
      <c r="B105" t="s">
        <v>890</v>
      </c>
      <c r="C105" t="s">
        <v>262</v>
      </c>
      <c r="D105" t="s">
        <v>288</v>
      </c>
      <c r="E105" t="s">
        <v>250</v>
      </c>
      <c r="F105" t="s">
        <v>891</v>
      </c>
      <c r="G105" t="s">
        <v>892</v>
      </c>
      <c r="H105" t="s">
        <v>893</v>
      </c>
      <c r="I105" t="s">
        <v>894</v>
      </c>
    </row>
    <row r="106" spans="1:9" x14ac:dyDescent="0.4">
      <c r="A106" s="191" t="s">
        <v>895</v>
      </c>
      <c r="B106" t="s">
        <v>896</v>
      </c>
      <c r="C106" t="s">
        <v>262</v>
      </c>
      <c r="D106" t="s">
        <v>288</v>
      </c>
      <c r="E106" t="s">
        <v>250</v>
      </c>
      <c r="F106" t="s">
        <v>897</v>
      </c>
      <c r="G106" t="s">
        <v>898</v>
      </c>
      <c r="H106" t="s">
        <v>899</v>
      </c>
      <c r="I106" t="s">
        <v>900</v>
      </c>
    </row>
    <row r="107" spans="1:9" x14ac:dyDescent="0.4">
      <c r="A107" s="191" t="s">
        <v>901</v>
      </c>
      <c r="B107" t="s">
        <v>902</v>
      </c>
      <c r="C107" t="s">
        <v>262</v>
      </c>
      <c r="D107" t="s">
        <v>281</v>
      </c>
      <c r="E107" t="s">
        <v>250</v>
      </c>
      <c r="F107" t="s">
        <v>903</v>
      </c>
      <c r="G107" t="s">
        <v>904</v>
      </c>
      <c r="H107" t="s">
        <v>905</v>
      </c>
      <c r="I107" t="s">
        <v>906</v>
      </c>
    </row>
    <row r="108" spans="1:9" x14ac:dyDescent="0.4">
      <c r="A108" s="191" t="s">
        <v>907</v>
      </c>
      <c r="B108" t="s">
        <v>908</v>
      </c>
      <c r="C108" t="s">
        <v>264</v>
      </c>
      <c r="D108" t="s">
        <v>274</v>
      </c>
      <c r="E108" t="s">
        <v>250</v>
      </c>
      <c r="F108" t="s">
        <v>909</v>
      </c>
      <c r="G108" t="s">
        <v>910</v>
      </c>
      <c r="H108" t="s">
        <v>911</v>
      </c>
      <c r="I108" t="s">
        <v>912</v>
      </c>
    </row>
    <row r="109" spans="1:9" x14ac:dyDescent="0.4">
      <c r="A109" s="191" t="s">
        <v>913</v>
      </c>
      <c r="B109" t="s">
        <v>914</v>
      </c>
      <c r="C109" t="s">
        <v>262</v>
      </c>
      <c r="D109" t="s">
        <v>288</v>
      </c>
      <c r="E109" t="s">
        <v>250</v>
      </c>
      <c r="F109" t="s">
        <v>915</v>
      </c>
      <c r="G109" t="s">
        <v>916</v>
      </c>
      <c r="H109" t="s">
        <v>917</v>
      </c>
      <c r="I109" t="s">
        <v>918</v>
      </c>
    </row>
    <row r="110" spans="1:9" x14ac:dyDescent="0.4">
      <c r="A110" s="191" t="s">
        <v>919</v>
      </c>
      <c r="B110" t="s">
        <v>920</v>
      </c>
      <c r="C110" t="s">
        <v>262</v>
      </c>
      <c r="D110" t="s">
        <v>381</v>
      </c>
      <c r="E110" t="s">
        <v>250</v>
      </c>
      <c r="F110" t="s">
        <v>921</v>
      </c>
      <c r="G110" t="s">
        <v>922</v>
      </c>
      <c r="H110" t="s">
        <v>923</v>
      </c>
      <c r="I110" t="s">
        <v>924</v>
      </c>
    </row>
    <row r="111" spans="1:9" x14ac:dyDescent="0.4">
      <c r="A111" s="191" t="s">
        <v>925</v>
      </c>
      <c r="B111" t="s">
        <v>926</v>
      </c>
      <c r="C111" t="s">
        <v>262</v>
      </c>
      <c r="D111" t="s">
        <v>356</v>
      </c>
      <c r="E111" t="s">
        <v>250</v>
      </c>
      <c r="F111" t="s">
        <v>927</v>
      </c>
      <c r="G111" t="s">
        <v>928</v>
      </c>
      <c r="H111" t="s">
        <v>929</v>
      </c>
      <c r="I111" t="s">
        <v>930</v>
      </c>
    </row>
    <row r="112" spans="1:9" x14ac:dyDescent="0.4">
      <c r="A112" s="191" t="s">
        <v>931</v>
      </c>
      <c r="B112" t="s">
        <v>932</v>
      </c>
      <c r="C112" t="s">
        <v>262</v>
      </c>
      <c r="D112" t="s">
        <v>281</v>
      </c>
      <c r="E112" t="s">
        <v>251</v>
      </c>
      <c r="F112" t="s">
        <v>933</v>
      </c>
      <c r="G112" t="s">
        <v>934</v>
      </c>
      <c r="H112" t="s">
        <v>935</v>
      </c>
      <c r="I112" t="s">
        <v>936</v>
      </c>
    </row>
    <row r="113" spans="1:9" x14ac:dyDescent="0.4">
      <c r="A113" s="191" t="s">
        <v>937</v>
      </c>
      <c r="B113" t="s">
        <v>938</v>
      </c>
      <c r="C113" t="s">
        <v>262</v>
      </c>
      <c r="D113" t="s">
        <v>308</v>
      </c>
      <c r="E113" t="s">
        <v>252</v>
      </c>
      <c r="F113" t="s">
        <v>939</v>
      </c>
      <c r="G113" t="s">
        <v>940</v>
      </c>
      <c r="H113" t="s">
        <v>941</v>
      </c>
      <c r="I113" t="s">
        <v>942</v>
      </c>
    </row>
    <row r="114" spans="1:9" x14ac:dyDescent="0.4">
      <c r="A114" s="191" t="s">
        <v>943</v>
      </c>
      <c r="B114" t="s">
        <v>944</v>
      </c>
      <c r="C114" t="s">
        <v>262</v>
      </c>
      <c r="D114" t="s">
        <v>537</v>
      </c>
      <c r="E114" t="s">
        <v>251</v>
      </c>
      <c r="F114" t="s">
        <v>945</v>
      </c>
      <c r="G114" t="s">
        <v>537</v>
      </c>
      <c r="H114" t="s">
        <v>946</v>
      </c>
      <c r="I114" t="s">
        <v>947</v>
      </c>
    </row>
    <row r="115" spans="1:9" x14ac:dyDescent="0.4">
      <c r="A115" s="191" t="s">
        <v>948</v>
      </c>
      <c r="B115" t="s">
        <v>949</v>
      </c>
      <c r="C115" t="s">
        <v>262</v>
      </c>
      <c r="D115" t="s">
        <v>288</v>
      </c>
      <c r="E115" t="s">
        <v>250</v>
      </c>
      <c r="F115" t="s">
        <v>950</v>
      </c>
      <c r="G115" t="s">
        <v>951</v>
      </c>
      <c r="H115" t="s">
        <v>952</v>
      </c>
      <c r="I115" t="s">
        <v>953</v>
      </c>
    </row>
    <row r="116" spans="1:9" x14ac:dyDescent="0.4">
      <c r="A116" s="191" t="s">
        <v>954</v>
      </c>
      <c r="B116" t="s">
        <v>955</v>
      </c>
      <c r="C116" t="s">
        <v>262</v>
      </c>
      <c r="D116" t="s">
        <v>356</v>
      </c>
      <c r="E116" t="s">
        <v>250</v>
      </c>
      <c r="F116" t="s">
        <v>956</v>
      </c>
      <c r="G116" t="s">
        <v>431</v>
      </c>
      <c r="H116" t="s">
        <v>957</v>
      </c>
      <c r="I116" t="s">
        <v>958</v>
      </c>
    </row>
    <row r="117" spans="1:9" x14ac:dyDescent="0.4">
      <c r="A117" s="191" t="s">
        <v>959</v>
      </c>
      <c r="B117" t="s">
        <v>960</v>
      </c>
      <c r="C117" t="s">
        <v>262</v>
      </c>
      <c r="D117" t="s">
        <v>295</v>
      </c>
      <c r="E117" t="s">
        <v>250</v>
      </c>
      <c r="F117" t="s">
        <v>961</v>
      </c>
      <c r="G117" t="s">
        <v>962</v>
      </c>
      <c r="H117" t="s">
        <v>963</v>
      </c>
      <c r="I117" t="s">
        <v>964</v>
      </c>
    </row>
    <row r="118" spans="1:9" x14ac:dyDescent="0.4">
      <c r="A118" s="191" t="s">
        <v>965</v>
      </c>
      <c r="B118" t="s">
        <v>966</v>
      </c>
      <c r="C118" t="s">
        <v>262</v>
      </c>
      <c r="D118" t="s">
        <v>381</v>
      </c>
      <c r="E118" t="s">
        <v>250</v>
      </c>
      <c r="F118" t="s">
        <v>967</v>
      </c>
      <c r="G118" t="s">
        <v>968</v>
      </c>
      <c r="H118" t="s">
        <v>969</v>
      </c>
      <c r="I118" t="s">
        <v>970</v>
      </c>
    </row>
    <row r="119" spans="1:9" x14ac:dyDescent="0.4">
      <c r="A119" s="191" t="s">
        <v>971</v>
      </c>
      <c r="B119" t="s">
        <v>972</v>
      </c>
      <c r="C119" t="s">
        <v>262</v>
      </c>
      <c r="D119" t="s">
        <v>537</v>
      </c>
      <c r="E119" t="s">
        <v>250</v>
      </c>
      <c r="F119" t="s">
        <v>973</v>
      </c>
      <c r="G119" t="s">
        <v>537</v>
      </c>
      <c r="H119" t="s">
        <v>974</v>
      </c>
      <c r="I119" t="s">
        <v>975</v>
      </c>
    </row>
    <row r="120" spans="1:9" x14ac:dyDescent="0.4">
      <c r="A120" s="191" t="s">
        <v>976</v>
      </c>
      <c r="B120" t="s">
        <v>977</v>
      </c>
      <c r="C120" t="s">
        <v>262</v>
      </c>
      <c r="D120" t="s">
        <v>295</v>
      </c>
      <c r="E120" t="s">
        <v>250</v>
      </c>
      <c r="F120" t="s">
        <v>978</v>
      </c>
      <c r="G120" t="s">
        <v>979</v>
      </c>
      <c r="H120" t="s">
        <v>980</v>
      </c>
      <c r="I120" t="s">
        <v>981</v>
      </c>
    </row>
    <row r="121" spans="1:9" x14ac:dyDescent="0.4">
      <c r="A121" s="191" t="s">
        <v>982</v>
      </c>
      <c r="B121" t="s">
        <v>983</v>
      </c>
      <c r="C121" t="s">
        <v>262</v>
      </c>
      <c r="D121" t="s">
        <v>537</v>
      </c>
      <c r="E121" t="s">
        <v>250</v>
      </c>
      <c r="F121" t="s">
        <v>984</v>
      </c>
      <c r="G121" t="s">
        <v>985</v>
      </c>
      <c r="H121" t="s">
        <v>986</v>
      </c>
      <c r="I121" t="s">
        <v>987</v>
      </c>
    </row>
    <row r="122" spans="1:9" x14ac:dyDescent="0.4">
      <c r="A122" s="191" t="s">
        <v>988</v>
      </c>
      <c r="B122" t="s">
        <v>989</v>
      </c>
      <c r="C122" t="s">
        <v>262</v>
      </c>
      <c r="D122" t="s">
        <v>281</v>
      </c>
      <c r="E122" t="s">
        <v>250</v>
      </c>
      <c r="F122" t="s">
        <v>990</v>
      </c>
      <c r="G122" t="s">
        <v>991</v>
      </c>
      <c r="H122" t="s">
        <v>992</v>
      </c>
      <c r="I122" t="s">
        <v>993</v>
      </c>
    </row>
    <row r="123" spans="1:9" x14ac:dyDescent="0.4">
      <c r="A123" s="191" t="s">
        <v>988</v>
      </c>
      <c r="B123" t="s">
        <v>989</v>
      </c>
      <c r="C123" t="s">
        <v>265</v>
      </c>
      <c r="D123" t="s">
        <v>274</v>
      </c>
      <c r="E123" t="s">
        <v>250</v>
      </c>
      <c r="F123" t="s">
        <v>990</v>
      </c>
      <c r="G123" t="s">
        <v>991</v>
      </c>
      <c r="H123" t="s">
        <v>992</v>
      </c>
      <c r="I123" t="s">
        <v>993</v>
      </c>
    </row>
    <row r="124" spans="1:9" x14ac:dyDescent="0.4">
      <c r="A124" s="191" t="s">
        <v>994</v>
      </c>
      <c r="B124" t="s">
        <v>995</v>
      </c>
      <c r="C124" t="s">
        <v>265</v>
      </c>
      <c r="D124" t="s">
        <v>274</v>
      </c>
      <c r="E124" t="s">
        <v>250</v>
      </c>
      <c r="F124" t="s">
        <v>996</v>
      </c>
      <c r="G124" t="s">
        <v>997</v>
      </c>
      <c r="H124" t="s">
        <v>998</v>
      </c>
      <c r="I124" t="s">
        <v>999</v>
      </c>
    </row>
    <row r="125" spans="1:9" x14ac:dyDescent="0.4">
      <c r="A125" s="191" t="s">
        <v>1000</v>
      </c>
      <c r="B125" t="s">
        <v>1001</v>
      </c>
      <c r="C125" t="s">
        <v>262</v>
      </c>
      <c r="D125" t="s">
        <v>281</v>
      </c>
      <c r="E125" t="s">
        <v>250</v>
      </c>
      <c r="F125" t="s">
        <v>1002</v>
      </c>
      <c r="G125" t="s">
        <v>1003</v>
      </c>
      <c r="H125" t="s">
        <v>1004</v>
      </c>
      <c r="I125" t="s">
        <v>1005</v>
      </c>
    </row>
    <row r="126" spans="1:9" x14ac:dyDescent="0.4">
      <c r="A126" s="191" t="s">
        <v>1006</v>
      </c>
      <c r="B126" t="s">
        <v>1007</v>
      </c>
      <c r="C126" t="s">
        <v>262</v>
      </c>
      <c r="D126" t="s">
        <v>288</v>
      </c>
      <c r="E126" t="s">
        <v>251</v>
      </c>
      <c r="F126" t="s">
        <v>1008</v>
      </c>
      <c r="G126" t="s">
        <v>1009</v>
      </c>
      <c r="H126" t="s">
        <v>1010</v>
      </c>
      <c r="I126" t="s">
        <v>1011</v>
      </c>
    </row>
    <row r="127" spans="1:9" x14ac:dyDescent="0.4">
      <c r="A127" s="191" t="s">
        <v>1012</v>
      </c>
      <c r="B127" t="s">
        <v>1013</v>
      </c>
      <c r="C127" t="s">
        <v>265</v>
      </c>
      <c r="D127" t="s">
        <v>274</v>
      </c>
      <c r="E127" t="s">
        <v>250</v>
      </c>
      <c r="F127" t="s">
        <v>1014</v>
      </c>
      <c r="G127" t="s">
        <v>1015</v>
      </c>
      <c r="H127" t="s">
        <v>1016</v>
      </c>
      <c r="I127" t="s">
        <v>1017</v>
      </c>
    </row>
    <row r="128" spans="1:9" x14ac:dyDescent="0.4">
      <c r="A128" s="191" t="s">
        <v>1018</v>
      </c>
      <c r="B128" t="s">
        <v>1019</v>
      </c>
      <c r="C128" t="s">
        <v>262</v>
      </c>
      <c r="D128" t="s">
        <v>288</v>
      </c>
      <c r="E128" t="s">
        <v>250</v>
      </c>
      <c r="F128" t="s">
        <v>1020</v>
      </c>
      <c r="G128" t="s">
        <v>1021</v>
      </c>
      <c r="H128" t="s">
        <v>1022</v>
      </c>
      <c r="I128" t="s">
        <v>1023</v>
      </c>
    </row>
    <row r="129" spans="1:9" x14ac:dyDescent="0.4">
      <c r="A129" s="191" t="s">
        <v>1024</v>
      </c>
      <c r="B129" t="s">
        <v>1025</v>
      </c>
      <c r="C129" t="s">
        <v>263</v>
      </c>
      <c r="D129" t="s">
        <v>274</v>
      </c>
      <c r="E129" t="s">
        <v>250</v>
      </c>
      <c r="F129" t="s">
        <v>1026</v>
      </c>
      <c r="G129" t="s">
        <v>1027</v>
      </c>
      <c r="H129" t="s">
        <v>1028</v>
      </c>
      <c r="I129" t="s">
        <v>1029</v>
      </c>
    </row>
    <row r="130" spans="1:9" x14ac:dyDescent="0.4">
      <c r="A130" s="191">
        <v>1224086</v>
      </c>
      <c r="B130" t="s">
        <v>1030</v>
      </c>
      <c r="C130" t="s">
        <v>262</v>
      </c>
      <c r="D130" t="s">
        <v>288</v>
      </c>
      <c r="E130" t="s">
        <v>252</v>
      </c>
      <c r="F130" t="s">
        <v>1031</v>
      </c>
      <c r="G130" t="s">
        <v>1032</v>
      </c>
      <c r="H130" t="s">
        <v>1033</v>
      </c>
      <c r="I130" t="s">
        <v>1034</v>
      </c>
    </row>
    <row r="131" spans="1:9" x14ac:dyDescent="0.4">
      <c r="A131" s="191" t="s">
        <v>1035</v>
      </c>
      <c r="B131" t="s">
        <v>1036</v>
      </c>
      <c r="C131" t="s">
        <v>262</v>
      </c>
      <c r="D131" t="s">
        <v>356</v>
      </c>
      <c r="E131" t="s">
        <v>250</v>
      </c>
      <c r="F131" t="s">
        <v>1037</v>
      </c>
      <c r="G131" t="s">
        <v>1038</v>
      </c>
      <c r="H131" t="s">
        <v>1039</v>
      </c>
      <c r="I131" t="s">
        <v>1040</v>
      </c>
    </row>
    <row r="132" spans="1:9" x14ac:dyDescent="0.4">
      <c r="A132" s="191" t="s">
        <v>1041</v>
      </c>
      <c r="B132" t="s">
        <v>1042</v>
      </c>
      <c r="C132" t="s">
        <v>262</v>
      </c>
      <c r="D132" t="s">
        <v>295</v>
      </c>
      <c r="E132" t="s">
        <v>252</v>
      </c>
      <c r="F132" t="s">
        <v>1043</v>
      </c>
      <c r="G132" t="s">
        <v>1044</v>
      </c>
      <c r="H132" t="s">
        <v>1045</v>
      </c>
      <c r="I132" t="s">
        <v>1046</v>
      </c>
    </row>
    <row r="133" spans="1:9" x14ac:dyDescent="0.4">
      <c r="A133" s="191" t="s">
        <v>1047</v>
      </c>
      <c r="B133" t="s">
        <v>1048</v>
      </c>
      <c r="C133" t="s">
        <v>264</v>
      </c>
      <c r="D133" t="s">
        <v>274</v>
      </c>
      <c r="E133" t="s">
        <v>250</v>
      </c>
      <c r="F133" t="s">
        <v>1049</v>
      </c>
      <c r="G133" t="s">
        <v>1050</v>
      </c>
      <c r="H133" t="s">
        <v>1051</v>
      </c>
      <c r="I133" t="s">
        <v>1052</v>
      </c>
    </row>
    <row r="134" spans="1:9" x14ac:dyDescent="0.4">
      <c r="A134" s="191" t="s">
        <v>1053</v>
      </c>
      <c r="B134" t="s">
        <v>1054</v>
      </c>
      <c r="C134" t="s">
        <v>262</v>
      </c>
      <c r="D134" t="s">
        <v>356</v>
      </c>
      <c r="E134" t="s">
        <v>250</v>
      </c>
      <c r="F134" t="s">
        <v>1055</v>
      </c>
      <c r="G134" t="s">
        <v>1056</v>
      </c>
      <c r="H134" t="s">
        <v>1057</v>
      </c>
      <c r="I134" t="s">
        <v>1058</v>
      </c>
    </row>
    <row r="135" spans="1:9" x14ac:dyDescent="0.4">
      <c r="A135" s="191" t="s">
        <v>1059</v>
      </c>
      <c r="B135" t="s">
        <v>1060</v>
      </c>
      <c r="C135" t="s">
        <v>262</v>
      </c>
      <c r="D135" t="s">
        <v>281</v>
      </c>
      <c r="E135" t="s">
        <v>250</v>
      </c>
      <c r="F135" t="s">
        <v>1061</v>
      </c>
      <c r="G135" t="s">
        <v>1062</v>
      </c>
      <c r="H135" t="s">
        <v>1063</v>
      </c>
      <c r="I135" t="s">
        <v>1064</v>
      </c>
    </row>
    <row r="136" spans="1:9" x14ac:dyDescent="0.4">
      <c r="A136" s="191" t="s">
        <v>1065</v>
      </c>
      <c r="B136" t="s">
        <v>1066</v>
      </c>
      <c r="C136" t="s">
        <v>262</v>
      </c>
      <c r="D136" t="s">
        <v>288</v>
      </c>
      <c r="E136" t="s">
        <v>250</v>
      </c>
      <c r="F136" t="s">
        <v>1067</v>
      </c>
      <c r="G136" t="s">
        <v>1068</v>
      </c>
      <c r="H136" t="s">
        <v>1069</v>
      </c>
      <c r="I136" t="s">
        <v>1070</v>
      </c>
    </row>
    <row r="137" spans="1:9" x14ac:dyDescent="0.4">
      <c r="A137" s="191" t="s">
        <v>1071</v>
      </c>
      <c r="B137" t="s">
        <v>1072</v>
      </c>
      <c r="C137" t="s">
        <v>262</v>
      </c>
      <c r="D137" t="s">
        <v>356</v>
      </c>
      <c r="E137" t="s">
        <v>250</v>
      </c>
      <c r="F137" t="s">
        <v>1073</v>
      </c>
      <c r="G137" t="s">
        <v>431</v>
      </c>
      <c r="H137" t="s">
        <v>1074</v>
      </c>
      <c r="I137" t="s">
        <v>1075</v>
      </c>
    </row>
    <row r="138" spans="1:9" x14ac:dyDescent="0.4">
      <c r="A138" s="191" t="s">
        <v>1076</v>
      </c>
      <c r="B138" t="s">
        <v>1077</v>
      </c>
      <c r="C138" t="s">
        <v>262</v>
      </c>
      <c r="D138" t="s">
        <v>537</v>
      </c>
      <c r="E138" t="s">
        <v>250</v>
      </c>
      <c r="F138" t="s">
        <v>1078</v>
      </c>
      <c r="G138" t="s">
        <v>539</v>
      </c>
      <c r="H138" t="s">
        <v>1079</v>
      </c>
      <c r="I138" t="s">
        <v>1080</v>
      </c>
    </row>
    <row r="139" spans="1:9" x14ac:dyDescent="0.4">
      <c r="A139" s="191" t="s">
        <v>1081</v>
      </c>
      <c r="B139" t="s">
        <v>1082</v>
      </c>
      <c r="C139" t="s">
        <v>262</v>
      </c>
      <c r="D139" t="s">
        <v>308</v>
      </c>
      <c r="E139" t="s">
        <v>250</v>
      </c>
      <c r="F139" t="s">
        <v>1083</v>
      </c>
      <c r="G139" t="s">
        <v>1084</v>
      </c>
      <c r="H139" t="s">
        <v>1085</v>
      </c>
      <c r="I139" t="s">
        <v>1086</v>
      </c>
    </row>
    <row r="140" spans="1:9" x14ac:dyDescent="0.4">
      <c r="A140" s="191" t="s">
        <v>1087</v>
      </c>
      <c r="B140" t="s">
        <v>1088</v>
      </c>
      <c r="C140" t="s">
        <v>264</v>
      </c>
      <c r="D140" t="s">
        <v>274</v>
      </c>
      <c r="E140" t="s">
        <v>250</v>
      </c>
      <c r="F140" t="s">
        <v>1089</v>
      </c>
      <c r="G140" t="s">
        <v>1090</v>
      </c>
      <c r="H140" t="s">
        <v>1091</v>
      </c>
      <c r="I140" t="s">
        <v>1092</v>
      </c>
    </row>
    <row r="141" spans="1:9" x14ac:dyDescent="0.4">
      <c r="A141" s="191" t="s">
        <v>1093</v>
      </c>
      <c r="B141" t="s">
        <v>1094</v>
      </c>
      <c r="C141" t="s">
        <v>262</v>
      </c>
      <c r="D141" t="s">
        <v>295</v>
      </c>
      <c r="E141" t="s">
        <v>250</v>
      </c>
      <c r="F141" t="s">
        <v>1095</v>
      </c>
      <c r="G141" t="s">
        <v>1096</v>
      </c>
      <c r="H141" t="s">
        <v>1097</v>
      </c>
      <c r="I141" t="s">
        <v>1098</v>
      </c>
    </row>
    <row r="142" spans="1:9" x14ac:dyDescent="0.4">
      <c r="A142" s="191" t="s">
        <v>1099</v>
      </c>
      <c r="B142" t="s">
        <v>1100</v>
      </c>
      <c r="C142" t="s">
        <v>265</v>
      </c>
      <c r="D142" t="s">
        <v>274</v>
      </c>
      <c r="E142" t="s">
        <v>250</v>
      </c>
      <c r="F142" t="s">
        <v>1101</v>
      </c>
      <c r="G142" t="s">
        <v>816</v>
      </c>
      <c r="H142" t="s">
        <v>1102</v>
      </c>
      <c r="I142" t="s">
        <v>1103</v>
      </c>
    </row>
    <row r="143" spans="1:9" x14ac:dyDescent="0.4">
      <c r="A143" s="191" t="s">
        <v>1104</v>
      </c>
      <c r="B143" t="s">
        <v>1105</v>
      </c>
      <c r="C143" t="s">
        <v>265</v>
      </c>
      <c r="D143" t="s">
        <v>274</v>
      </c>
      <c r="E143" t="s">
        <v>250</v>
      </c>
      <c r="F143" t="s">
        <v>1106</v>
      </c>
      <c r="G143" t="s">
        <v>1107</v>
      </c>
      <c r="H143" t="s">
        <v>1108</v>
      </c>
      <c r="I143" t="s">
        <v>1109</v>
      </c>
    </row>
    <row r="144" spans="1:9" x14ac:dyDescent="0.4">
      <c r="A144" s="191" t="s">
        <v>1110</v>
      </c>
      <c r="B144" t="s">
        <v>1111</v>
      </c>
      <c r="C144" t="s">
        <v>262</v>
      </c>
      <c r="D144" t="s">
        <v>308</v>
      </c>
      <c r="E144" t="s">
        <v>250</v>
      </c>
      <c r="F144" t="s">
        <v>1112</v>
      </c>
      <c r="G144" t="s">
        <v>1113</v>
      </c>
      <c r="H144" t="s">
        <v>1114</v>
      </c>
      <c r="I144" t="s">
        <v>1115</v>
      </c>
    </row>
    <row r="145" spans="1:9" x14ac:dyDescent="0.4">
      <c r="A145" s="191" t="s">
        <v>1116</v>
      </c>
      <c r="B145" t="s">
        <v>1117</v>
      </c>
      <c r="C145" t="s">
        <v>262</v>
      </c>
      <c r="D145" t="s">
        <v>295</v>
      </c>
      <c r="E145" t="s">
        <v>250</v>
      </c>
      <c r="F145" t="s">
        <v>1118</v>
      </c>
      <c r="G145" t="s">
        <v>1119</v>
      </c>
      <c r="H145" t="s">
        <v>1120</v>
      </c>
      <c r="I145" t="s">
        <v>1121</v>
      </c>
    </row>
    <row r="146" spans="1:9" x14ac:dyDescent="0.4">
      <c r="A146" s="191" t="s">
        <v>1122</v>
      </c>
      <c r="B146" t="s">
        <v>1123</v>
      </c>
      <c r="C146" t="s">
        <v>262</v>
      </c>
      <c r="D146" t="s">
        <v>281</v>
      </c>
      <c r="E146" t="s">
        <v>250</v>
      </c>
      <c r="F146" t="s">
        <v>1124</v>
      </c>
      <c r="G146" t="s">
        <v>1125</v>
      </c>
      <c r="H146" t="s">
        <v>1126</v>
      </c>
      <c r="I146" t="s">
        <v>1127</v>
      </c>
    </row>
    <row r="147" spans="1:9" x14ac:dyDescent="0.4">
      <c r="A147" s="191" t="s">
        <v>1128</v>
      </c>
      <c r="B147" t="s">
        <v>1129</v>
      </c>
      <c r="C147" t="s">
        <v>262</v>
      </c>
      <c r="D147" t="s">
        <v>308</v>
      </c>
      <c r="E147" t="s">
        <v>250</v>
      </c>
      <c r="F147" t="s">
        <v>1130</v>
      </c>
      <c r="G147" t="s">
        <v>1131</v>
      </c>
      <c r="H147" t="s">
        <v>1132</v>
      </c>
      <c r="I147" t="s">
        <v>1133</v>
      </c>
    </row>
    <row r="148" spans="1:9" x14ac:dyDescent="0.4">
      <c r="A148" s="191" t="s">
        <v>1134</v>
      </c>
      <c r="B148" t="s">
        <v>1135</v>
      </c>
      <c r="C148" t="s">
        <v>262</v>
      </c>
      <c r="D148" t="s">
        <v>537</v>
      </c>
      <c r="E148" t="s">
        <v>250</v>
      </c>
      <c r="F148" t="s">
        <v>1136</v>
      </c>
      <c r="G148" t="s">
        <v>537</v>
      </c>
      <c r="H148" t="s">
        <v>1137</v>
      </c>
      <c r="I148" t="s">
        <v>1138</v>
      </c>
    </row>
    <row r="149" spans="1:9" x14ac:dyDescent="0.4">
      <c r="A149" s="191" t="s">
        <v>1139</v>
      </c>
      <c r="B149" t="s">
        <v>1140</v>
      </c>
      <c r="C149" t="s">
        <v>262</v>
      </c>
      <c r="D149" t="s">
        <v>356</v>
      </c>
      <c r="E149" t="s">
        <v>250</v>
      </c>
      <c r="F149" t="s">
        <v>1141</v>
      </c>
      <c r="G149" t="s">
        <v>1142</v>
      </c>
      <c r="H149" t="s">
        <v>1143</v>
      </c>
      <c r="I149" t="s">
        <v>1144</v>
      </c>
    </row>
    <row r="150" spans="1:9" x14ac:dyDescent="0.4">
      <c r="A150" s="191" t="s">
        <v>1145</v>
      </c>
      <c r="B150" t="s">
        <v>1146</v>
      </c>
      <c r="C150" t="s">
        <v>262</v>
      </c>
      <c r="D150" t="s">
        <v>537</v>
      </c>
      <c r="E150" t="s">
        <v>250</v>
      </c>
      <c r="F150" t="s">
        <v>1147</v>
      </c>
      <c r="G150" t="s">
        <v>539</v>
      </c>
      <c r="H150" t="s">
        <v>1148</v>
      </c>
      <c r="I150" t="s">
        <v>1149</v>
      </c>
    </row>
    <row r="151" spans="1:9" x14ac:dyDescent="0.4">
      <c r="A151" s="191" t="s">
        <v>1150</v>
      </c>
      <c r="B151" t="s">
        <v>1151</v>
      </c>
      <c r="C151" t="s">
        <v>262</v>
      </c>
      <c r="D151" t="s">
        <v>356</v>
      </c>
      <c r="E151" t="s">
        <v>250</v>
      </c>
      <c r="F151" t="s">
        <v>1152</v>
      </c>
      <c r="G151" t="s">
        <v>1153</v>
      </c>
      <c r="H151" t="s">
        <v>1154</v>
      </c>
      <c r="I151" t="s">
        <v>1155</v>
      </c>
    </row>
    <row r="152" spans="1:9" x14ac:dyDescent="0.4">
      <c r="A152" s="191" t="s">
        <v>1156</v>
      </c>
      <c r="B152" t="s">
        <v>1157</v>
      </c>
      <c r="C152" t="s">
        <v>265</v>
      </c>
      <c r="D152" t="s">
        <v>274</v>
      </c>
      <c r="E152" t="s">
        <v>250</v>
      </c>
      <c r="F152" t="s">
        <v>1158</v>
      </c>
      <c r="G152" t="s">
        <v>1159</v>
      </c>
      <c r="H152" t="s">
        <v>1160</v>
      </c>
      <c r="I152" t="s">
        <v>1161</v>
      </c>
    </row>
    <row r="153" spans="1:9" x14ac:dyDescent="0.4">
      <c r="A153" s="191" t="s">
        <v>1162</v>
      </c>
      <c r="B153" t="s">
        <v>1163</v>
      </c>
      <c r="C153" t="s">
        <v>262</v>
      </c>
      <c r="D153" t="s">
        <v>295</v>
      </c>
      <c r="E153" t="s">
        <v>250</v>
      </c>
      <c r="F153" t="s">
        <v>1164</v>
      </c>
      <c r="G153" t="s">
        <v>1165</v>
      </c>
      <c r="H153" t="s">
        <v>1166</v>
      </c>
      <c r="I153" t="s">
        <v>1167</v>
      </c>
    </row>
    <row r="154" spans="1:9" x14ac:dyDescent="0.4">
      <c r="A154" s="191" t="s">
        <v>1168</v>
      </c>
      <c r="B154" t="s">
        <v>1169</v>
      </c>
      <c r="C154" t="s">
        <v>262</v>
      </c>
      <c r="D154" t="s">
        <v>356</v>
      </c>
      <c r="E154" t="s">
        <v>250</v>
      </c>
      <c r="F154" t="s">
        <v>1170</v>
      </c>
      <c r="G154" t="s">
        <v>545</v>
      </c>
      <c r="H154" t="s">
        <v>1171</v>
      </c>
      <c r="I154" t="s">
        <v>1172</v>
      </c>
    </row>
    <row r="155" spans="1:9" x14ac:dyDescent="0.4">
      <c r="A155" s="191" t="s">
        <v>1173</v>
      </c>
      <c r="B155" t="s">
        <v>1174</v>
      </c>
      <c r="C155" t="s">
        <v>262</v>
      </c>
      <c r="D155" t="s">
        <v>308</v>
      </c>
      <c r="E155" t="s">
        <v>250</v>
      </c>
      <c r="F155" t="s">
        <v>1175</v>
      </c>
      <c r="G155" t="s">
        <v>1176</v>
      </c>
      <c r="H155" t="s">
        <v>1177</v>
      </c>
      <c r="I155" t="s">
        <v>1178</v>
      </c>
    </row>
    <row r="156" spans="1:9" x14ac:dyDescent="0.4">
      <c r="A156" s="191" t="s">
        <v>1179</v>
      </c>
      <c r="B156" t="s">
        <v>1180</v>
      </c>
      <c r="C156" t="s">
        <v>262</v>
      </c>
      <c r="D156" t="s">
        <v>537</v>
      </c>
      <c r="E156" t="s">
        <v>250</v>
      </c>
      <c r="F156" t="s">
        <v>1181</v>
      </c>
      <c r="G156" t="s">
        <v>1182</v>
      </c>
      <c r="H156" t="s">
        <v>1183</v>
      </c>
      <c r="I156" t="s">
        <v>1184</v>
      </c>
    </row>
    <row r="157" spans="1:9" x14ac:dyDescent="0.4">
      <c r="A157" s="191" t="s">
        <v>1185</v>
      </c>
      <c r="B157" t="s">
        <v>1186</v>
      </c>
      <c r="C157" t="s">
        <v>262</v>
      </c>
      <c r="D157" t="s">
        <v>295</v>
      </c>
      <c r="E157" t="s">
        <v>250</v>
      </c>
      <c r="F157" t="s">
        <v>1187</v>
      </c>
      <c r="G157" t="s">
        <v>345</v>
      </c>
      <c r="H157" t="s">
        <v>1188</v>
      </c>
      <c r="I157" t="s">
        <v>1189</v>
      </c>
    </row>
    <row r="158" spans="1:9" x14ac:dyDescent="0.4">
      <c r="A158" s="191" t="s">
        <v>1190</v>
      </c>
      <c r="B158" t="s">
        <v>1191</v>
      </c>
      <c r="C158" t="s">
        <v>262</v>
      </c>
      <c r="D158" t="s">
        <v>381</v>
      </c>
      <c r="E158" t="s">
        <v>250</v>
      </c>
      <c r="F158" t="s">
        <v>1192</v>
      </c>
      <c r="G158" t="s">
        <v>1193</v>
      </c>
      <c r="H158" t="s">
        <v>1194</v>
      </c>
      <c r="I158" t="s">
        <v>1195</v>
      </c>
    </row>
    <row r="159" spans="1:9" x14ac:dyDescent="0.4">
      <c r="A159" s="191" t="s">
        <v>1196</v>
      </c>
      <c r="B159" t="s">
        <v>1197</v>
      </c>
      <c r="C159" t="s">
        <v>264</v>
      </c>
      <c r="D159" t="s">
        <v>274</v>
      </c>
      <c r="E159" t="s">
        <v>250</v>
      </c>
      <c r="F159" t="s">
        <v>1198</v>
      </c>
      <c r="G159" t="s">
        <v>910</v>
      </c>
      <c r="H159" t="s">
        <v>1199</v>
      </c>
      <c r="I159" t="s">
        <v>1200</v>
      </c>
    </row>
    <row r="160" spans="1:9" x14ac:dyDescent="0.4">
      <c r="A160" s="191" t="s">
        <v>1201</v>
      </c>
      <c r="B160" t="s">
        <v>1202</v>
      </c>
      <c r="C160" t="s">
        <v>262</v>
      </c>
      <c r="D160" t="s">
        <v>381</v>
      </c>
      <c r="E160" t="s">
        <v>250</v>
      </c>
      <c r="F160" t="s">
        <v>1203</v>
      </c>
      <c r="G160" t="s">
        <v>1204</v>
      </c>
      <c r="H160" t="s">
        <v>1205</v>
      </c>
      <c r="I160" t="s">
        <v>1206</v>
      </c>
    </row>
    <row r="161" spans="1:9" x14ac:dyDescent="0.4">
      <c r="A161" s="191" t="s">
        <v>1207</v>
      </c>
      <c r="B161" t="s">
        <v>1208</v>
      </c>
      <c r="C161" t="s">
        <v>262</v>
      </c>
      <c r="D161" t="s">
        <v>356</v>
      </c>
      <c r="E161" t="s">
        <v>250</v>
      </c>
      <c r="F161" t="s">
        <v>1209</v>
      </c>
      <c r="G161" t="s">
        <v>1210</v>
      </c>
      <c r="H161" t="s">
        <v>1211</v>
      </c>
      <c r="I161" t="s">
        <v>1212</v>
      </c>
    </row>
    <row r="162" spans="1:9" x14ac:dyDescent="0.4">
      <c r="A162" s="191" t="s">
        <v>1213</v>
      </c>
      <c r="B162" t="s">
        <v>1214</v>
      </c>
      <c r="C162" t="s">
        <v>262</v>
      </c>
      <c r="D162" t="s">
        <v>288</v>
      </c>
      <c r="E162" t="s">
        <v>250</v>
      </c>
      <c r="F162" t="s">
        <v>1215</v>
      </c>
      <c r="G162" t="s">
        <v>1216</v>
      </c>
      <c r="H162" t="s">
        <v>1217</v>
      </c>
      <c r="I162" t="s">
        <v>1218</v>
      </c>
    </row>
    <row r="163" spans="1:9" x14ac:dyDescent="0.4">
      <c r="A163" s="191" t="s">
        <v>1219</v>
      </c>
      <c r="B163" t="s">
        <v>1220</v>
      </c>
      <c r="C163" t="s">
        <v>262</v>
      </c>
      <c r="D163" t="s">
        <v>281</v>
      </c>
      <c r="E163" t="s">
        <v>250</v>
      </c>
      <c r="F163" t="s">
        <v>1221</v>
      </c>
      <c r="G163" t="s">
        <v>1222</v>
      </c>
      <c r="H163" t="s">
        <v>1223</v>
      </c>
      <c r="I163" t="s">
        <v>1224</v>
      </c>
    </row>
    <row r="164" spans="1:9" x14ac:dyDescent="0.4">
      <c r="A164" s="191" t="s">
        <v>1225</v>
      </c>
      <c r="B164" t="s">
        <v>1226</v>
      </c>
      <c r="C164" t="s">
        <v>262</v>
      </c>
      <c r="D164" t="s">
        <v>288</v>
      </c>
      <c r="E164" t="s">
        <v>250</v>
      </c>
      <c r="F164" t="s">
        <v>1227</v>
      </c>
      <c r="G164" t="s">
        <v>1228</v>
      </c>
      <c r="H164" t="s">
        <v>1229</v>
      </c>
      <c r="I164" t="s">
        <v>1230</v>
      </c>
    </row>
    <row r="165" spans="1:9" x14ac:dyDescent="0.4">
      <c r="A165" s="191" t="s">
        <v>1231</v>
      </c>
      <c r="B165" t="s">
        <v>1232</v>
      </c>
      <c r="C165" t="s">
        <v>262</v>
      </c>
      <c r="D165" t="s">
        <v>308</v>
      </c>
      <c r="E165" t="s">
        <v>250</v>
      </c>
      <c r="F165" t="s">
        <v>1233</v>
      </c>
      <c r="G165" t="s">
        <v>1234</v>
      </c>
      <c r="H165" t="s">
        <v>1235</v>
      </c>
      <c r="I165" t="s">
        <v>1236</v>
      </c>
    </row>
    <row r="166" spans="1:9" x14ac:dyDescent="0.4">
      <c r="A166" s="191" t="s">
        <v>1237</v>
      </c>
      <c r="B166" t="s">
        <v>1238</v>
      </c>
      <c r="C166" t="s">
        <v>262</v>
      </c>
      <c r="D166" t="s">
        <v>295</v>
      </c>
      <c r="E166" t="s">
        <v>252</v>
      </c>
      <c r="F166" t="s">
        <v>1239</v>
      </c>
      <c r="G166" t="s">
        <v>786</v>
      </c>
      <c r="H166" t="s">
        <v>1240</v>
      </c>
      <c r="I166" t="s">
        <v>1241</v>
      </c>
    </row>
    <row r="167" spans="1:9" x14ac:dyDescent="0.4">
      <c r="A167" s="191" t="s">
        <v>1242</v>
      </c>
      <c r="B167" t="s">
        <v>1243</v>
      </c>
      <c r="C167" t="s">
        <v>262</v>
      </c>
      <c r="D167" t="s">
        <v>288</v>
      </c>
      <c r="E167" t="s">
        <v>250</v>
      </c>
      <c r="F167" t="s">
        <v>1244</v>
      </c>
      <c r="G167" t="s">
        <v>1245</v>
      </c>
      <c r="H167" t="s">
        <v>1246</v>
      </c>
      <c r="I167" t="s">
        <v>1247</v>
      </c>
    </row>
    <row r="168" spans="1:9" x14ac:dyDescent="0.4">
      <c r="A168" s="191" t="s">
        <v>1248</v>
      </c>
      <c r="B168" t="s">
        <v>1249</v>
      </c>
      <c r="C168" t="s">
        <v>262</v>
      </c>
      <c r="D168" t="s">
        <v>381</v>
      </c>
      <c r="E168" t="s">
        <v>250</v>
      </c>
      <c r="F168" t="s">
        <v>1250</v>
      </c>
      <c r="G168" t="s">
        <v>658</v>
      </c>
      <c r="H168" t="s">
        <v>1251</v>
      </c>
      <c r="I168" t="s">
        <v>1252</v>
      </c>
    </row>
    <row r="169" spans="1:9" x14ac:dyDescent="0.4">
      <c r="A169" s="191" t="s">
        <v>1253</v>
      </c>
      <c r="B169" t="s">
        <v>1254</v>
      </c>
      <c r="C169" t="s">
        <v>262</v>
      </c>
      <c r="D169" t="s">
        <v>537</v>
      </c>
      <c r="E169" t="s">
        <v>250</v>
      </c>
      <c r="F169" t="s">
        <v>1255</v>
      </c>
      <c r="G169" t="s">
        <v>1256</v>
      </c>
      <c r="H169" t="s">
        <v>1257</v>
      </c>
      <c r="I169" t="s">
        <v>1258</v>
      </c>
    </row>
    <row r="170" spans="1:9" x14ac:dyDescent="0.4">
      <c r="A170" s="191" t="s">
        <v>1259</v>
      </c>
      <c r="B170" t="s">
        <v>1260</v>
      </c>
      <c r="C170" t="s">
        <v>262</v>
      </c>
      <c r="D170" t="s">
        <v>281</v>
      </c>
      <c r="E170" t="s">
        <v>250</v>
      </c>
      <c r="F170" t="s">
        <v>1261</v>
      </c>
      <c r="G170" t="s">
        <v>1262</v>
      </c>
      <c r="H170" t="s">
        <v>1263</v>
      </c>
      <c r="I170" t="s">
        <v>1264</v>
      </c>
    </row>
    <row r="171" spans="1:9" x14ac:dyDescent="0.4">
      <c r="A171" s="191" t="s">
        <v>1265</v>
      </c>
      <c r="B171" t="s">
        <v>1266</v>
      </c>
      <c r="C171" t="s">
        <v>262</v>
      </c>
      <c r="D171" t="s">
        <v>356</v>
      </c>
      <c r="E171" t="s">
        <v>250</v>
      </c>
      <c r="F171" t="s">
        <v>1267</v>
      </c>
      <c r="G171" t="s">
        <v>1268</v>
      </c>
      <c r="H171" t="s">
        <v>1269</v>
      </c>
      <c r="I171" t="s">
        <v>1270</v>
      </c>
    </row>
    <row r="172" spans="1:9" x14ac:dyDescent="0.4">
      <c r="A172" s="191" t="s">
        <v>1271</v>
      </c>
      <c r="B172" t="s">
        <v>1272</v>
      </c>
      <c r="C172" t="s">
        <v>264</v>
      </c>
      <c r="D172" t="s">
        <v>274</v>
      </c>
      <c r="E172" t="s">
        <v>250</v>
      </c>
      <c r="F172" t="s">
        <v>1273</v>
      </c>
      <c r="G172" t="s">
        <v>1274</v>
      </c>
      <c r="H172" t="s">
        <v>1275</v>
      </c>
      <c r="I172" t="s">
        <v>1276</v>
      </c>
    </row>
    <row r="173" spans="1:9" x14ac:dyDescent="0.4">
      <c r="A173" s="191" t="s">
        <v>1277</v>
      </c>
      <c r="B173" t="s">
        <v>1278</v>
      </c>
      <c r="C173" t="s">
        <v>262</v>
      </c>
      <c r="D173" t="s">
        <v>288</v>
      </c>
      <c r="E173" t="s">
        <v>250</v>
      </c>
      <c r="F173" t="s">
        <v>1279</v>
      </c>
      <c r="G173" t="s">
        <v>1280</v>
      </c>
      <c r="H173" t="s">
        <v>1281</v>
      </c>
      <c r="I173" t="s">
        <v>1282</v>
      </c>
    </row>
    <row r="174" spans="1:9" x14ac:dyDescent="0.4">
      <c r="A174" s="191" t="s">
        <v>1283</v>
      </c>
      <c r="B174" t="s">
        <v>1284</v>
      </c>
      <c r="C174" t="s">
        <v>262</v>
      </c>
      <c r="D174" t="s">
        <v>288</v>
      </c>
      <c r="E174" t="s">
        <v>250</v>
      </c>
      <c r="F174" t="s">
        <v>1285</v>
      </c>
      <c r="G174" t="s">
        <v>1286</v>
      </c>
      <c r="H174" t="s">
        <v>1287</v>
      </c>
      <c r="I174" t="s">
        <v>1288</v>
      </c>
    </row>
    <row r="175" spans="1:9" x14ac:dyDescent="0.4">
      <c r="A175" s="191" t="s">
        <v>1289</v>
      </c>
      <c r="B175" t="s">
        <v>1290</v>
      </c>
      <c r="C175" t="s">
        <v>264</v>
      </c>
      <c r="D175" t="s">
        <v>274</v>
      </c>
      <c r="E175" t="s">
        <v>250</v>
      </c>
      <c r="F175" t="s">
        <v>1291</v>
      </c>
      <c r="G175" t="s">
        <v>1292</v>
      </c>
      <c r="H175" t="s">
        <v>1293</v>
      </c>
      <c r="I175" t="s">
        <v>1294</v>
      </c>
    </row>
    <row r="176" spans="1:9" x14ac:dyDescent="0.4">
      <c r="A176" s="191" t="s">
        <v>1295</v>
      </c>
      <c r="B176" t="s">
        <v>1296</v>
      </c>
      <c r="C176" t="s">
        <v>262</v>
      </c>
      <c r="D176" t="s">
        <v>288</v>
      </c>
      <c r="E176" t="s">
        <v>250</v>
      </c>
      <c r="F176" t="s">
        <v>1297</v>
      </c>
      <c r="G176" t="s">
        <v>1298</v>
      </c>
      <c r="H176" t="s">
        <v>1299</v>
      </c>
      <c r="I176" t="s">
        <v>1300</v>
      </c>
    </row>
    <row r="177" spans="1:9" x14ac:dyDescent="0.4">
      <c r="A177" s="191" t="s">
        <v>1301</v>
      </c>
      <c r="B177" t="s">
        <v>1302</v>
      </c>
      <c r="C177" t="s">
        <v>262</v>
      </c>
      <c r="D177" t="s">
        <v>381</v>
      </c>
      <c r="E177" t="s">
        <v>250</v>
      </c>
      <c r="F177" t="s">
        <v>1303</v>
      </c>
      <c r="G177" t="s">
        <v>1304</v>
      </c>
      <c r="H177" t="s">
        <v>1305</v>
      </c>
      <c r="I177" t="s">
        <v>1306</v>
      </c>
    </row>
    <row r="178" spans="1:9" x14ac:dyDescent="0.4">
      <c r="A178" s="191" t="s">
        <v>1307</v>
      </c>
      <c r="B178" t="s">
        <v>1308</v>
      </c>
      <c r="C178" t="s">
        <v>262</v>
      </c>
      <c r="D178" t="s">
        <v>295</v>
      </c>
      <c r="E178" t="s">
        <v>250</v>
      </c>
      <c r="F178" t="s">
        <v>1309</v>
      </c>
      <c r="G178" t="s">
        <v>1310</v>
      </c>
      <c r="H178" t="s">
        <v>1311</v>
      </c>
      <c r="I178" t="s">
        <v>1312</v>
      </c>
    </row>
    <row r="179" spans="1:9" x14ac:dyDescent="0.4">
      <c r="A179" s="191" t="s">
        <v>1313</v>
      </c>
      <c r="B179" t="s">
        <v>1314</v>
      </c>
      <c r="C179" t="s">
        <v>262</v>
      </c>
      <c r="D179" t="s">
        <v>288</v>
      </c>
      <c r="E179" t="s">
        <v>250</v>
      </c>
      <c r="F179" t="s">
        <v>1315</v>
      </c>
      <c r="G179" t="s">
        <v>1316</v>
      </c>
      <c r="H179" t="s">
        <v>1317</v>
      </c>
      <c r="I179" t="s">
        <v>1318</v>
      </c>
    </row>
    <row r="180" spans="1:9" x14ac:dyDescent="0.4">
      <c r="A180" s="191" t="s">
        <v>1319</v>
      </c>
      <c r="B180" t="s">
        <v>1320</v>
      </c>
      <c r="C180" t="s">
        <v>262</v>
      </c>
      <c r="D180" t="s">
        <v>308</v>
      </c>
      <c r="E180" t="s">
        <v>250</v>
      </c>
      <c r="F180" t="s">
        <v>1321</v>
      </c>
      <c r="G180" t="s">
        <v>1322</v>
      </c>
      <c r="H180" t="s">
        <v>1323</v>
      </c>
      <c r="I180" t="s">
        <v>1324</v>
      </c>
    </row>
    <row r="181" spans="1:9" x14ac:dyDescent="0.4">
      <c r="A181" s="191" t="s">
        <v>1325</v>
      </c>
      <c r="B181" t="s">
        <v>1326</v>
      </c>
      <c r="C181" t="s">
        <v>262</v>
      </c>
      <c r="D181" t="s">
        <v>308</v>
      </c>
      <c r="E181" t="s">
        <v>250</v>
      </c>
      <c r="F181" t="s">
        <v>1327</v>
      </c>
      <c r="G181" t="s">
        <v>1328</v>
      </c>
      <c r="H181" t="s">
        <v>1329</v>
      </c>
      <c r="I181" t="s">
        <v>1330</v>
      </c>
    </row>
    <row r="182" spans="1:9" x14ac:dyDescent="0.4">
      <c r="A182" s="191" t="s">
        <v>1331</v>
      </c>
      <c r="B182" t="s">
        <v>1332</v>
      </c>
      <c r="C182" t="s">
        <v>262</v>
      </c>
      <c r="D182" t="s">
        <v>295</v>
      </c>
      <c r="E182" t="s">
        <v>250</v>
      </c>
      <c r="F182" t="s">
        <v>1333</v>
      </c>
      <c r="G182" t="s">
        <v>1334</v>
      </c>
      <c r="H182" t="s">
        <v>1335</v>
      </c>
      <c r="I182" t="s">
        <v>1336</v>
      </c>
    </row>
    <row r="183" spans="1:9" x14ac:dyDescent="0.4">
      <c r="A183" s="191" t="s">
        <v>1337</v>
      </c>
      <c r="B183" t="s">
        <v>1338</v>
      </c>
      <c r="C183" t="s">
        <v>262</v>
      </c>
      <c r="D183" t="s">
        <v>295</v>
      </c>
      <c r="E183" t="s">
        <v>250</v>
      </c>
      <c r="F183" t="s">
        <v>1339</v>
      </c>
      <c r="G183" t="s">
        <v>1340</v>
      </c>
      <c r="H183" t="s">
        <v>1341</v>
      </c>
      <c r="I183" t="s">
        <v>1342</v>
      </c>
    </row>
    <row r="184" spans="1:9" x14ac:dyDescent="0.4">
      <c r="A184" s="191" t="s">
        <v>1343</v>
      </c>
      <c r="B184" t="s">
        <v>1344</v>
      </c>
      <c r="C184" t="s">
        <v>262</v>
      </c>
      <c r="D184" t="s">
        <v>288</v>
      </c>
      <c r="E184" t="s">
        <v>250</v>
      </c>
      <c r="F184" t="s">
        <v>1345</v>
      </c>
      <c r="G184" t="s">
        <v>1346</v>
      </c>
      <c r="H184" t="s">
        <v>1347</v>
      </c>
      <c r="I184" t="s">
        <v>1348</v>
      </c>
    </row>
    <row r="185" spans="1:9" x14ac:dyDescent="0.4">
      <c r="A185" s="191" t="s">
        <v>1349</v>
      </c>
      <c r="B185" t="s">
        <v>1350</v>
      </c>
      <c r="C185" t="s">
        <v>264</v>
      </c>
      <c r="D185" t="s">
        <v>274</v>
      </c>
      <c r="E185" t="s">
        <v>250</v>
      </c>
      <c r="F185" t="s">
        <v>1351</v>
      </c>
      <c r="G185" t="s">
        <v>1352</v>
      </c>
      <c r="H185" t="s">
        <v>1353</v>
      </c>
      <c r="I185" t="s">
        <v>1354</v>
      </c>
    </row>
    <row r="186" spans="1:9" x14ac:dyDescent="0.4">
      <c r="A186" s="191" t="s">
        <v>1355</v>
      </c>
      <c r="B186" t="s">
        <v>1356</v>
      </c>
      <c r="C186" t="s">
        <v>262</v>
      </c>
      <c r="D186" t="s">
        <v>295</v>
      </c>
      <c r="E186" t="s">
        <v>250</v>
      </c>
      <c r="F186" t="s">
        <v>1357</v>
      </c>
      <c r="G186" t="s">
        <v>1358</v>
      </c>
      <c r="H186" t="s">
        <v>1359</v>
      </c>
      <c r="I186" t="s">
        <v>1360</v>
      </c>
    </row>
    <row r="187" spans="1:9" x14ac:dyDescent="0.4">
      <c r="A187" s="191" t="s">
        <v>1361</v>
      </c>
      <c r="B187" t="s">
        <v>1362</v>
      </c>
      <c r="C187" t="s">
        <v>262</v>
      </c>
      <c r="D187" t="s">
        <v>281</v>
      </c>
      <c r="E187" t="s">
        <v>250</v>
      </c>
      <c r="F187" t="s">
        <v>1363</v>
      </c>
      <c r="G187" t="s">
        <v>1364</v>
      </c>
      <c r="H187" t="s">
        <v>1365</v>
      </c>
      <c r="I187" t="s">
        <v>1366</v>
      </c>
    </row>
    <row r="188" spans="1:9" x14ac:dyDescent="0.4">
      <c r="A188" s="191" t="s">
        <v>1367</v>
      </c>
      <c r="B188" t="s">
        <v>1368</v>
      </c>
      <c r="C188" t="s">
        <v>262</v>
      </c>
      <c r="D188" t="s">
        <v>308</v>
      </c>
      <c r="E188" t="s">
        <v>250</v>
      </c>
      <c r="F188" t="s">
        <v>1369</v>
      </c>
      <c r="G188" t="s">
        <v>1370</v>
      </c>
      <c r="H188" t="s">
        <v>1371</v>
      </c>
      <c r="I188" t="s">
        <v>1372</v>
      </c>
    </row>
    <row r="189" spans="1:9" x14ac:dyDescent="0.4">
      <c r="A189" s="191" t="s">
        <v>1373</v>
      </c>
      <c r="B189" t="s">
        <v>1374</v>
      </c>
      <c r="C189" t="s">
        <v>262</v>
      </c>
      <c r="D189" t="s">
        <v>295</v>
      </c>
      <c r="E189" t="s">
        <v>250</v>
      </c>
      <c r="F189" t="s">
        <v>1375</v>
      </c>
      <c r="G189" t="s">
        <v>1376</v>
      </c>
      <c r="H189" t="s">
        <v>1377</v>
      </c>
      <c r="I189" t="s">
        <v>1378</v>
      </c>
    </row>
    <row r="190" spans="1:9" x14ac:dyDescent="0.4">
      <c r="A190" s="191" t="s">
        <v>1379</v>
      </c>
      <c r="B190" t="s">
        <v>1380</v>
      </c>
      <c r="C190" t="s">
        <v>262</v>
      </c>
      <c r="D190" t="s">
        <v>288</v>
      </c>
      <c r="E190" t="s">
        <v>250</v>
      </c>
      <c r="F190" t="s">
        <v>1381</v>
      </c>
      <c r="G190" t="s">
        <v>1382</v>
      </c>
      <c r="H190" t="s">
        <v>1383</v>
      </c>
      <c r="I190" t="s">
        <v>1384</v>
      </c>
    </row>
    <row r="191" spans="1:9" x14ac:dyDescent="0.4">
      <c r="A191" s="191" t="s">
        <v>1385</v>
      </c>
      <c r="B191" t="s">
        <v>1386</v>
      </c>
      <c r="C191" t="s">
        <v>262</v>
      </c>
      <c r="D191" t="s">
        <v>281</v>
      </c>
      <c r="E191" t="s">
        <v>250</v>
      </c>
      <c r="F191" t="s">
        <v>1387</v>
      </c>
      <c r="G191" t="s">
        <v>1388</v>
      </c>
      <c r="H191" t="s">
        <v>1389</v>
      </c>
      <c r="I191" t="s">
        <v>1390</v>
      </c>
    </row>
    <row r="192" spans="1:9" x14ac:dyDescent="0.4">
      <c r="A192" s="191" t="s">
        <v>1391</v>
      </c>
      <c r="B192" t="s">
        <v>1392</v>
      </c>
      <c r="C192" t="s">
        <v>262</v>
      </c>
      <c r="D192" t="s">
        <v>281</v>
      </c>
      <c r="E192" t="s">
        <v>250</v>
      </c>
      <c r="F192" t="s">
        <v>1393</v>
      </c>
      <c r="G192" t="s">
        <v>1394</v>
      </c>
      <c r="H192" t="s">
        <v>1395</v>
      </c>
      <c r="I192" t="s">
        <v>1396</v>
      </c>
    </row>
    <row r="193" spans="1:9" x14ac:dyDescent="0.4">
      <c r="A193" s="191" t="s">
        <v>1397</v>
      </c>
      <c r="B193" t="s">
        <v>1398</v>
      </c>
      <c r="C193" t="s">
        <v>262</v>
      </c>
      <c r="D193" t="s">
        <v>356</v>
      </c>
      <c r="E193" t="s">
        <v>252</v>
      </c>
      <c r="F193" t="s">
        <v>1399</v>
      </c>
      <c r="G193" t="s">
        <v>1400</v>
      </c>
      <c r="H193" t="s">
        <v>1401</v>
      </c>
      <c r="I193" t="s">
        <v>1402</v>
      </c>
    </row>
    <row r="194" spans="1:9" x14ac:dyDescent="0.4">
      <c r="A194" s="191" t="s">
        <v>584</v>
      </c>
      <c r="B194" t="s">
        <v>1403</v>
      </c>
      <c r="C194" t="s">
        <v>265</v>
      </c>
      <c r="D194" t="s">
        <v>274</v>
      </c>
      <c r="E194" t="s">
        <v>251</v>
      </c>
      <c r="F194" t="s">
        <v>586</v>
      </c>
      <c r="G194" t="s">
        <v>587</v>
      </c>
      <c r="H194" t="s">
        <v>588</v>
      </c>
      <c r="I194" t="s">
        <v>589</v>
      </c>
    </row>
    <row r="195" spans="1:9" x14ac:dyDescent="0.4">
      <c r="A195" s="191" t="s">
        <v>1404</v>
      </c>
      <c r="B195" t="s">
        <v>1405</v>
      </c>
      <c r="C195" t="s">
        <v>265</v>
      </c>
      <c r="D195" t="s">
        <v>274</v>
      </c>
      <c r="E195" t="s">
        <v>251</v>
      </c>
      <c r="F195" t="s">
        <v>1406</v>
      </c>
      <c r="G195" t="s">
        <v>1407</v>
      </c>
      <c r="H195" t="s">
        <v>1408</v>
      </c>
      <c r="I195" t="s">
        <v>1409</v>
      </c>
    </row>
    <row r="196" spans="1:9" x14ac:dyDescent="0.4">
      <c r="A196" s="191" t="s">
        <v>1410</v>
      </c>
      <c r="B196" t="s">
        <v>1411</v>
      </c>
      <c r="C196" t="s">
        <v>262</v>
      </c>
      <c r="D196" t="s">
        <v>295</v>
      </c>
      <c r="E196" t="s">
        <v>250</v>
      </c>
      <c r="F196" t="s">
        <v>1412</v>
      </c>
      <c r="G196" t="s">
        <v>1413</v>
      </c>
      <c r="H196" t="s">
        <v>1414</v>
      </c>
      <c r="I196" t="s">
        <v>1415</v>
      </c>
    </row>
    <row r="197" spans="1:9" x14ac:dyDescent="0.4">
      <c r="A197" s="191" t="s">
        <v>1416</v>
      </c>
      <c r="B197" t="s">
        <v>1417</v>
      </c>
      <c r="C197" t="s">
        <v>262</v>
      </c>
      <c r="D197" t="s">
        <v>295</v>
      </c>
      <c r="E197" t="s">
        <v>250</v>
      </c>
      <c r="F197" t="s">
        <v>1418</v>
      </c>
      <c r="G197" t="s">
        <v>1419</v>
      </c>
      <c r="H197" t="s">
        <v>1420</v>
      </c>
      <c r="I197" t="s">
        <v>1421</v>
      </c>
    </row>
    <row r="198" spans="1:9" x14ac:dyDescent="0.4">
      <c r="A198" s="191" t="s">
        <v>1422</v>
      </c>
      <c r="B198" t="s">
        <v>1423</v>
      </c>
      <c r="C198" t="s">
        <v>262</v>
      </c>
      <c r="D198" t="s">
        <v>381</v>
      </c>
      <c r="E198" t="s">
        <v>250</v>
      </c>
      <c r="F198" t="s">
        <v>1424</v>
      </c>
      <c r="G198" t="s">
        <v>1425</v>
      </c>
      <c r="H198" t="s">
        <v>1426</v>
      </c>
      <c r="I198" t="s">
        <v>1427</v>
      </c>
    </row>
    <row r="199" spans="1:9" x14ac:dyDescent="0.4">
      <c r="A199" s="191" t="s">
        <v>1428</v>
      </c>
      <c r="B199" t="s">
        <v>1429</v>
      </c>
      <c r="C199" t="s">
        <v>262</v>
      </c>
      <c r="D199" t="s">
        <v>381</v>
      </c>
      <c r="E199" t="s">
        <v>250</v>
      </c>
      <c r="F199" t="s">
        <v>1430</v>
      </c>
      <c r="G199" t="s">
        <v>1431</v>
      </c>
      <c r="H199" t="s">
        <v>1432</v>
      </c>
      <c r="I199" t="s">
        <v>1433</v>
      </c>
    </row>
    <row r="200" spans="1:9" x14ac:dyDescent="0.4">
      <c r="A200" s="191" t="s">
        <v>1434</v>
      </c>
      <c r="B200" t="s">
        <v>1435</v>
      </c>
      <c r="C200" t="s">
        <v>262</v>
      </c>
      <c r="D200" t="s">
        <v>356</v>
      </c>
      <c r="E200" t="s">
        <v>250</v>
      </c>
      <c r="F200" t="s">
        <v>1436</v>
      </c>
      <c r="G200" t="s">
        <v>1437</v>
      </c>
      <c r="H200" t="s">
        <v>1438</v>
      </c>
      <c r="I200" t="s">
        <v>1439</v>
      </c>
    </row>
    <row r="201" spans="1:9" x14ac:dyDescent="0.4">
      <c r="A201" s="191" t="s">
        <v>1440</v>
      </c>
      <c r="B201" t="s">
        <v>1441</v>
      </c>
      <c r="C201" t="s">
        <v>262</v>
      </c>
      <c r="D201" t="s">
        <v>308</v>
      </c>
      <c r="E201" t="s">
        <v>250</v>
      </c>
      <c r="F201" t="s">
        <v>1442</v>
      </c>
      <c r="G201" t="s">
        <v>1443</v>
      </c>
      <c r="H201" t="s">
        <v>1444</v>
      </c>
      <c r="I201" t="s">
        <v>1445</v>
      </c>
    </row>
    <row r="202" spans="1:9" x14ac:dyDescent="0.4">
      <c r="A202" s="191" t="s">
        <v>1446</v>
      </c>
      <c r="B202" t="s">
        <v>1447</v>
      </c>
      <c r="C202" t="s">
        <v>262</v>
      </c>
      <c r="D202" t="s">
        <v>356</v>
      </c>
      <c r="E202" t="s">
        <v>250</v>
      </c>
      <c r="F202" t="s">
        <v>1448</v>
      </c>
      <c r="G202" t="s">
        <v>1449</v>
      </c>
      <c r="H202" t="s">
        <v>1450</v>
      </c>
      <c r="I202" t="s">
        <v>1451</v>
      </c>
    </row>
    <row r="203" spans="1:9" x14ac:dyDescent="0.4">
      <c r="A203" s="191" t="s">
        <v>1452</v>
      </c>
      <c r="B203" t="s">
        <v>1453</v>
      </c>
      <c r="C203" t="s">
        <v>262</v>
      </c>
      <c r="D203" t="s">
        <v>356</v>
      </c>
      <c r="E203" t="s">
        <v>250</v>
      </c>
      <c r="F203" t="s">
        <v>1454</v>
      </c>
      <c r="G203" t="s">
        <v>1455</v>
      </c>
      <c r="H203" t="s">
        <v>1456</v>
      </c>
      <c r="I203" t="s">
        <v>1457</v>
      </c>
    </row>
    <row r="204" spans="1:9" x14ac:dyDescent="0.4">
      <c r="A204" s="191" t="s">
        <v>1458</v>
      </c>
      <c r="B204" t="s">
        <v>1459</v>
      </c>
      <c r="C204" t="s">
        <v>262</v>
      </c>
      <c r="D204" t="s">
        <v>356</v>
      </c>
      <c r="E204" t="s">
        <v>250</v>
      </c>
      <c r="F204" t="s">
        <v>1460</v>
      </c>
      <c r="G204" t="s">
        <v>407</v>
      </c>
      <c r="H204" t="s">
        <v>1461</v>
      </c>
      <c r="I204" t="s">
        <v>1462</v>
      </c>
    </row>
    <row r="205" spans="1:9" x14ac:dyDescent="0.4">
      <c r="A205" s="191" t="s">
        <v>1463</v>
      </c>
      <c r="B205" t="s">
        <v>1464</v>
      </c>
      <c r="C205" t="s">
        <v>262</v>
      </c>
      <c r="D205" t="s">
        <v>288</v>
      </c>
      <c r="E205" t="s">
        <v>250</v>
      </c>
      <c r="F205" t="s">
        <v>1465</v>
      </c>
      <c r="G205" t="s">
        <v>1466</v>
      </c>
      <c r="H205" t="s">
        <v>1467</v>
      </c>
      <c r="I205" t="s">
        <v>1468</v>
      </c>
    </row>
    <row r="206" spans="1:9" x14ac:dyDescent="0.4">
      <c r="A206" s="191" t="s">
        <v>1469</v>
      </c>
      <c r="B206" t="s">
        <v>1470</v>
      </c>
      <c r="C206" t="s">
        <v>262</v>
      </c>
      <c r="D206" t="s">
        <v>281</v>
      </c>
      <c r="E206" t="s">
        <v>251</v>
      </c>
      <c r="F206" t="s">
        <v>1471</v>
      </c>
      <c r="G206" t="s">
        <v>1472</v>
      </c>
      <c r="H206" t="s">
        <v>1473</v>
      </c>
      <c r="I206" t="s">
        <v>1474</v>
      </c>
    </row>
    <row r="207" spans="1:9" x14ac:dyDescent="0.4">
      <c r="A207" s="191" t="s">
        <v>1475</v>
      </c>
      <c r="B207" t="s">
        <v>1476</v>
      </c>
      <c r="C207" t="s">
        <v>262</v>
      </c>
      <c r="D207" t="s">
        <v>356</v>
      </c>
      <c r="E207" t="s">
        <v>251</v>
      </c>
      <c r="F207" t="s">
        <v>1477</v>
      </c>
      <c r="G207" t="s">
        <v>1153</v>
      </c>
      <c r="H207" t="s">
        <v>1478</v>
      </c>
      <c r="I207" t="s">
        <v>1479</v>
      </c>
    </row>
    <row r="208" spans="1:9" x14ac:dyDescent="0.4">
      <c r="A208" s="191" t="s">
        <v>1480</v>
      </c>
      <c r="B208" t="s">
        <v>1481</v>
      </c>
      <c r="C208" t="s">
        <v>262</v>
      </c>
      <c r="D208" t="s">
        <v>295</v>
      </c>
      <c r="E208" t="s">
        <v>251</v>
      </c>
      <c r="F208" t="s">
        <v>1482</v>
      </c>
      <c r="G208" t="s">
        <v>1483</v>
      </c>
      <c r="H208" t="s">
        <v>1484</v>
      </c>
      <c r="I208" t="s">
        <v>1485</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8cabd5f5-4e61-45cf-bb46-7cb29a2ecc76">
      <UserInfo>
        <DisplayName>GRP Facts and Figures Members</DisplayName>
        <AccountId>39</AccountId>
        <AccountType/>
      </UserInfo>
      <UserInfo>
        <DisplayName>Annette Alcock</DisplayName>
        <AccountId>14</AccountId>
        <AccountType/>
      </UserInfo>
      <UserInfo>
        <DisplayName>Richard Cooper</DisplayName>
        <AccountId>35</AccountId>
        <AccountType/>
      </UserInfo>
      <UserInfo>
        <DisplayName>Nikki Vasco</DisplayName>
        <AccountId>50</AccountId>
        <AccountType/>
      </UserInfo>
      <UserInfo>
        <DisplayName>Craig Duncan</DisplayName>
        <AccountId>13</AccountId>
        <AccountType/>
      </UserInfo>
      <UserInfo>
        <DisplayName>Paul Fraser</DisplayName>
        <AccountId>51</AccountId>
        <AccountType/>
      </UserInfo>
      <UserInfo>
        <DisplayName>Emine Omer</DisplayName>
        <AccountId>52</AccountId>
        <AccountType/>
      </UserInfo>
    </SharedWithUsers>
    <lcf76f155ced4ddcb4097134ff3c332f xmlns="5ba3ded1-ebf0-451a-84ba-93b63e7c2cc3">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C05C17D151677439CAD293EECF01B7D" ma:contentTypeVersion="12" ma:contentTypeDescription="Create a new document." ma:contentTypeScope="" ma:versionID="10d40ac23e57e17390837591a8f1f474">
  <xsd:schema xmlns:xsd="http://www.w3.org/2001/XMLSchema" xmlns:xs="http://www.w3.org/2001/XMLSchema" xmlns:p="http://schemas.microsoft.com/office/2006/metadata/properties" xmlns:ns2="8cabd5f5-4e61-45cf-bb46-7cb29a2ecc76" xmlns:ns3="5ba3ded1-ebf0-451a-84ba-93b63e7c2cc3" targetNamespace="http://schemas.microsoft.com/office/2006/metadata/properties" ma:root="true" ma:fieldsID="d29ed1db4442bbabf4aa398be12e9c20" ns2:_="" ns3:_="">
    <xsd:import namespace="8cabd5f5-4e61-45cf-bb46-7cb29a2ecc76"/>
    <xsd:import namespace="5ba3ded1-ebf0-451a-84ba-93b63e7c2cc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abd5f5-4e61-45cf-bb46-7cb29a2ecc7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a3ded1-ebf0-451a-84ba-93b63e7c2cc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3a58cf3-7d5f-436f-83ac-59f5880e4977"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1 6 " ? > < D a t a M a s h u p   s q m i d = " 2 4 1 c a e b 1 - 7 9 4 4 - 4 6 6 2 - b 9 3 7 - 5 6 6 9 5 c c b 2 a 3 9 "   x m l n s = " h t t p : / / s c h e m a s . m i c r o s o f t . c o m / D a t a M a s h u p " > A A A A A A 0 D A A B Q S w M E F A A C A A g A 5 3 P 2 W l 0 9 B f q m A A A A 9 g A A A B I A H A B D b 2 5 m a W c v U G F j a 2 F n Z S 5 4 b W w g o h g A K K A U A A A A A A A A A A A A A A A A A A A A A A A A A A A A h Y 9 N D o I w G E S v Q r q n P 2 D U k I + S 6 M K N J C Y m x m 1 T K z R C M b R Y 7 u b C I 3 k F M Y q 6 c z l v 3 m L m f r 1 B 1 t d V c F G t 1 Y 1 J E c M U B c r I 5 q B N k a L O H c M 5 y j h s h D y J Q g W D b G z S 2 0 O K S u f O C S H e e + x j 3 L Q F i S h l Z J + v t 7 J U t U A f W f + X Q 2 2 s E 0 Y q x G H 3 G s M j z C Y x Z r M p p k B G C L k 2 X y E a 9 j 7 b H w j L r n J d q 7 g y 4 W o B Z I x A 3 h / 4 A 1 B L A w Q U A A I A C A D n c / Z a 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5 3 P 2 W i i K R 7 g O A A A A E Q A A A B M A H A B G b 3 J t d W x h c y 9 T Z W N 0 a W 9 u M S 5 t I K I Y A C i g F A A A A A A A A A A A A A A A A A A A A A A A A A A A A C t O T S 7 J z M 9 T C I b Q h t Y A U E s B A i 0 A F A A C A A g A 5 3 P 2 W l 0 9 B f q m A A A A 9 g A A A B I A A A A A A A A A A A A A A A A A A A A A A E N v b m Z p Z y 9 Q Y W N r Y W d l L n h t b F B L A Q I t A B Q A A g A I A O d z 9 l p T c j g s m w A A A O E A A A A T A A A A A A A A A A A A A A A A A P I A A A B b Q 2 9 u d G V u d F 9 U e X B l c 1 0 u e G 1 s U E s B A i 0 A F A A C A A g A 5 3 P 2 W i i K R 7 g O A A A A E Q A A A B M A A A A A A A A A A A A A A A A A 2 g E A A E Z v c m 1 1 b G F z L 1 N l Y 3 R p b 2 4 x L m 1 Q S w U G A A A A A A M A A w D C A A A A N Q 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Q E A A A A A A A C j 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C Y B A A A B A A A A 0 I y d 3 w E V 0 R G M e g D A T 8 K X 6 w E A A A D p 0 C X Q 4 6 R j S r x H s V 0 E S H H G A A A A A A I A A A A A A B B m A A A A A Q A A I A A A A J U Q B l B j y L w k H 8 A i s G W C C 4 A 3 w H 3 N 5 C q U l 7 s H u s 8 C k y f y A A A A A A 6 A A A A A A g A A I A A A A P H Z P 2 W z S j X z G f n B h + M e 1 C 7 m d q 0 7 w c i p V i c 3 h b Q C S h n k U A A A A G / P R P 7 2 g I s n + V P L F 3 0 C j 5 2 H a x i d X q F 6 W Q U v n O r t i M Z a a X h m s k O / O T s j c D z S b 1 v v N j b w Z t e X a E k x 7 5 N + r 0 6 i A C D h g X 5 b b 1 3 j g 3 E p s q q G I l h r Q A A A A F U h v r Z Z 4 R F + D H / 8 r A D I 6 r R J S q p r W l B 4 R 1 j + 1 z S t + U j Z m 4 5 2 z F P G 4 D M e E P 1 m 4 I Q h v T E N p l T w M K O 0 c D v V 3 c S S 3 4 4 = < / 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48E191-5B8F-4BA5-B4DB-1291EE330098}">
  <ds:schemaRefs>
    <ds:schemaRef ds:uri="http://schemas.microsoft.com/office/2006/metadata/properties"/>
    <ds:schemaRef ds:uri="http://schemas.microsoft.com/office/infopath/2007/PartnerControls"/>
    <ds:schemaRef ds:uri="8cabd5f5-4e61-45cf-bb46-7cb29a2ecc76"/>
    <ds:schemaRef ds:uri="5ba3ded1-ebf0-451a-84ba-93b63e7c2cc3"/>
  </ds:schemaRefs>
</ds:datastoreItem>
</file>

<file path=customXml/itemProps2.xml><?xml version="1.0" encoding="utf-8"?>
<ds:datastoreItem xmlns:ds="http://schemas.openxmlformats.org/officeDocument/2006/customXml" ds:itemID="{3885B44D-3BB1-4D14-9FB7-29C3DF1F6E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abd5f5-4e61-45cf-bb46-7cb29a2ecc76"/>
    <ds:schemaRef ds:uri="5ba3ded1-ebf0-451a-84ba-93b63e7c2c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4C4FEF4-D305-4BFA-8241-401ED74DFF69}">
  <ds:schemaRefs>
    <ds:schemaRef ds:uri="http://schemas.microsoft.com/DataMashup"/>
  </ds:schemaRefs>
</ds:datastoreItem>
</file>

<file path=customXml/itemProps4.xml><?xml version="1.0" encoding="utf-8"?>
<ds:datastoreItem xmlns:ds="http://schemas.openxmlformats.org/officeDocument/2006/customXml" ds:itemID="{793EB98E-5D6F-4DF7-958C-1040552602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Introduction</vt:lpstr>
      <vt:lpstr>How we use this data</vt:lpstr>
      <vt:lpstr>Activity</vt:lpstr>
      <vt:lpstr>Carers&amp;Loved Ones</vt:lpstr>
      <vt:lpstr>Demographics</vt:lpstr>
      <vt:lpstr>Other Information</vt:lpstr>
      <vt:lpstr>ICD-10 Code Reference</vt:lpstr>
      <vt:lpstr>Drop Down &amp; Info Tables</vt:lpstr>
      <vt:lpstr>Activity Survey Hospice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Annette Alcock</dc:creator>
  <cp:keywords/>
  <dc:description/>
  <cp:lastModifiedBy>Richard Cooper</cp:lastModifiedBy>
  <cp:revision/>
  <dcterms:created xsi:type="dcterms:W3CDTF">2023-04-27T18:20:47Z</dcterms:created>
  <dcterms:modified xsi:type="dcterms:W3CDTF">2025-07-22T13:38:59Z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0x0101003C05C17D151677439CAD293EECF01B7D</vt:lpwstr>
  </property>
  <property fmtid="{D5CDD505-2E9C-101B-9397-08002B2CF9AE}" pid="3" name="MediaServiceImageTags">
    <vt:lpwstr/>
  </property>
</Properties>
</file>